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E\neuznatelné\"/>
    </mc:Choice>
  </mc:AlternateContent>
  <xr:revisionPtr revIDLastSave="0" documentId="8_{79B59A18-2A17-4E7C-9B37-22F115442C52}" xr6:coauthVersionLast="45" xr6:coauthVersionMax="45" xr10:uidLastSave="{00000000-0000-0000-0000-000000000000}"/>
  <bookViews>
    <workbookView xWindow="-120" yWindow="-120" windowWidth="29040" windowHeight="168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01.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01.1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01.1 1 Pol'!$A$1:$X$355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45" i="12"/>
  <c r="BA290" i="12"/>
  <c r="G9" i="12"/>
  <c r="I9" i="12"/>
  <c r="I8" i="12" s="1"/>
  <c r="K9" i="12"/>
  <c r="M9" i="12"/>
  <c r="O9" i="12"/>
  <c r="Q9" i="12"/>
  <c r="Q8" i="12" s="1"/>
  <c r="V9" i="12"/>
  <c r="G21" i="12"/>
  <c r="G8" i="12" s="1"/>
  <c r="I21" i="12"/>
  <c r="K21" i="12"/>
  <c r="O21" i="12"/>
  <c r="O8" i="12" s="1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K8" i="12" s="1"/>
  <c r="O25" i="12"/>
  <c r="Q25" i="12"/>
  <c r="V25" i="12"/>
  <c r="V8" i="12" s="1"/>
  <c r="G35" i="12"/>
  <c r="I35" i="12"/>
  <c r="K35" i="12"/>
  <c r="M35" i="12"/>
  <c r="O35" i="12"/>
  <c r="Q35" i="12"/>
  <c r="V35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51" i="12"/>
  <c r="I51" i="12"/>
  <c r="I50" i="12" s="1"/>
  <c r="K51" i="12"/>
  <c r="M51" i="12"/>
  <c r="O51" i="12"/>
  <c r="Q51" i="12"/>
  <c r="Q50" i="12" s="1"/>
  <c r="V51" i="12"/>
  <c r="G54" i="12"/>
  <c r="G50" i="12" s="1"/>
  <c r="I54" i="12"/>
  <c r="K54" i="12"/>
  <c r="O54" i="12"/>
  <c r="O50" i="12" s="1"/>
  <c r="Q54" i="12"/>
  <c r="V54" i="12"/>
  <c r="G57" i="12"/>
  <c r="I57" i="12"/>
  <c r="K57" i="12"/>
  <c r="M57" i="12"/>
  <c r="O57" i="12"/>
  <c r="Q57" i="12"/>
  <c r="V57" i="12"/>
  <c r="G60" i="12"/>
  <c r="M60" i="12" s="1"/>
  <c r="I60" i="12"/>
  <c r="K60" i="12"/>
  <c r="K50" i="12" s="1"/>
  <c r="O60" i="12"/>
  <c r="Q60" i="12"/>
  <c r="V60" i="12"/>
  <c r="V50" i="12" s="1"/>
  <c r="G65" i="12"/>
  <c r="I65" i="12"/>
  <c r="K65" i="12"/>
  <c r="M65" i="12"/>
  <c r="O65" i="12"/>
  <c r="Q65" i="12"/>
  <c r="V65" i="12"/>
  <c r="G73" i="12"/>
  <c r="M73" i="12" s="1"/>
  <c r="I73" i="12"/>
  <c r="K73" i="12"/>
  <c r="O73" i="12"/>
  <c r="Q73" i="12"/>
  <c r="V73" i="12"/>
  <c r="G76" i="12"/>
  <c r="I76" i="12"/>
  <c r="K76" i="12"/>
  <c r="M76" i="12"/>
  <c r="O76" i="12"/>
  <c r="Q76" i="12"/>
  <c r="V76" i="12"/>
  <c r="G80" i="12"/>
  <c r="M80" i="12" s="1"/>
  <c r="I80" i="12"/>
  <c r="K80" i="12"/>
  <c r="O80" i="12"/>
  <c r="Q80" i="12"/>
  <c r="V80" i="12"/>
  <c r="G88" i="12"/>
  <c r="I88" i="12"/>
  <c r="K88" i="12"/>
  <c r="M88" i="12"/>
  <c r="O88" i="12"/>
  <c r="Q88" i="12"/>
  <c r="V88" i="12"/>
  <c r="G102" i="12"/>
  <c r="M102" i="12" s="1"/>
  <c r="I102" i="12"/>
  <c r="K102" i="12"/>
  <c r="O102" i="12"/>
  <c r="Q102" i="12"/>
  <c r="V102" i="12"/>
  <c r="G106" i="12"/>
  <c r="I106" i="12"/>
  <c r="K106" i="12"/>
  <c r="M106" i="12"/>
  <c r="O106" i="12"/>
  <c r="Q106" i="12"/>
  <c r="V106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5" i="12"/>
  <c r="M115" i="12" s="1"/>
  <c r="I115" i="12"/>
  <c r="K115" i="12"/>
  <c r="O115" i="12"/>
  <c r="Q115" i="12"/>
  <c r="V115" i="12"/>
  <c r="G120" i="12"/>
  <c r="I120" i="12"/>
  <c r="K120" i="12"/>
  <c r="M120" i="12"/>
  <c r="O120" i="12"/>
  <c r="Q120" i="12"/>
  <c r="V120" i="12"/>
  <c r="G123" i="12"/>
  <c r="M123" i="12" s="1"/>
  <c r="I123" i="12"/>
  <c r="K123" i="12"/>
  <c r="O123" i="12"/>
  <c r="Q123" i="12"/>
  <c r="V123" i="12"/>
  <c r="G126" i="12"/>
  <c r="I126" i="12"/>
  <c r="K126" i="12"/>
  <c r="M126" i="12"/>
  <c r="O126" i="12"/>
  <c r="Q126" i="12"/>
  <c r="V126" i="12"/>
  <c r="G129" i="12"/>
  <c r="M129" i="12" s="1"/>
  <c r="I129" i="12"/>
  <c r="K129" i="12"/>
  <c r="O129" i="12"/>
  <c r="Q129" i="12"/>
  <c r="V129" i="12"/>
  <c r="G133" i="12"/>
  <c r="M133" i="12" s="1"/>
  <c r="I133" i="12"/>
  <c r="K133" i="12"/>
  <c r="K132" i="12" s="1"/>
  <c r="O133" i="12"/>
  <c r="O132" i="12" s="1"/>
  <c r="Q133" i="12"/>
  <c r="V133" i="12"/>
  <c r="V132" i="12" s="1"/>
  <c r="G136" i="12"/>
  <c r="I136" i="12"/>
  <c r="K136" i="12"/>
  <c r="M136" i="12"/>
  <c r="O136" i="12"/>
  <c r="Q136" i="12"/>
  <c r="V136" i="12"/>
  <c r="G145" i="12"/>
  <c r="M145" i="12" s="1"/>
  <c r="I145" i="12"/>
  <c r="K145" i="12"/>
  <c r="O145" i="12"/>
  <c r="Q145" i="12"/>
  <c r="V145" i="12"/>
  <c r="G159" i="12"/>
  <c r="I159" i="12"/>
  <c r="I132" i="12" s="1"/>
  <c r="K159" i="12"/>
  <c r="M159" i="12"/>
  <c r="O159" i="12"/>
  <c r="Q159" i="12"/>
  <c r="Q132" i="12" s="1"/>
  <c r="V159" i="12"/>
  <c r="G161" i="12"/>
  <c r="M161" i="12" s="1"/>
  <c r="I161" i="12"/>
  <c r="K161" i="12"/>
  <c r="O161" i="12"/>
  <c r="Q161" i="12"/>
  <c r="V161" i="12"/>
  <c r="G163" i="12"/>
  <c r="I163" i="12"/>
  <c r="K163" i="12"/>
  <c r="M163" i="12"/>
  <c r="O163" i="12"/>
  <c r="Q163" i="12"/>
  <c r="V163" i="12"/>
  <c r="G167" i="12"/>
  <c r="M167" i="12" s="1"/>
  <c r="I167" i="12"/>
  <c r="K167" i="12"/>
  <c r="O167" i="12"/>
  <c r="Q167" i="12"/>
  <c r="V167" i="12"/>
  <c r="G176" i="12"/>
  <c r="I176" i="12"/>
  <c r="K176" i="12"/>
  <c r="M176" i="12"/>
  <c r="O176" i="12"/>
  <c r="Q176" i="12"/>
  <c r="V176" i="12"/>
  <c r="G182" i="12"/>
  <c r="M182" i="12" s="1"/>
  <c r="I182" i="12"/>
  <c r="K182" i="12"/>
  <c r="O182" i="12"/>
  <c r="Q182" i="12"/>
  <c r="V182" i="12"/>
  <c r="G184" i="12"/>
  <c r="I184" i="12"/>
  <c r="K184" i="12"/>
  <c r="M184" i="12"/>
  <c r="O184" i="12"/>
  <c r="Q184" i="12"/>
  <c r="V184" i="12"/>
  <c r="G187" i="12"/>
  <c r="M187" i="12" s="1"/>
  <c r="I187" i="12"/>
  <c r="K187" i="12"/>
  <c r="O187" i="12"/>
  <c r="Q187" i="12"/>
  <c r="V187" i="12"/>
  <c r="G193" i="12"/>
  <c r="I193" i="12"/>
  <c r="K193" i="12"/>
  <c r="M193" i="12"/>
  <c r="O193" i="12"/>
  <c r="Q193" i="12"/>
  <c r="V193" i="12"/>
  <c r="K196" i="12"/>
  <c r="V196" i="12"/>
  <c r="G197" i="12"/>
  <c r="I197" i="12"/>
  <c r="I196" i="12" s="1"/>
  <c r="K197" i="12"/>
  <c r="M197" i="12"/>
  <c r="O197" i="12"/>
  <c r="Q197" i="12"/>
  <c r="Q196" i="12" s="1"/>
  <c r="V197" i="12"/>
  <c r="G202" i="12"/>
  <c r="G196" i="12" s="1"/>
  <c r="I202" i="12"/>
  <c r="K202" i="12"/>
  <c r="O202" i="12"/>
  <c r="O196" i="12" s="1"/>
  <c r="Q202" i="12"/>
  <c r="V202" i="12"/>
  <c r="G210" i="12"/>
  <c r="I210" i="12"/>
  <c r="K210" i="12"/>
  <c r="M210" i="12"/>
  <c r="O210" i="12"/>
  <c r="Q210" i="12"/>
  <c r="V210" i="12"/>
  <c r="G213" i="12"/>
  <c r="I213" i="12"/>
  <c r="I212" i="12" s="1"/>
  <c r="K213" i="12"/>
  <c r="M213" i="12"/>
  <c r="O213" i="12"/>
  <c r="Q213" i="12"/>
  <c r="Q212" i="12" s="1"/>
  <c r="V213" i="12"/>
  <c r="G227" i="12"/>
  <c r="G212" i="12" s="1"/>
  <c r="I227" i="12"/>
  <c r="K227" i="12"/>
  <c r="O227" i="12"/>
  <c r="O212" i="12" s="1"/>
  <c r="Q227" i="12"/>
  <c r="V227" i="12"/>
  <c r="G233" i="12"/>
  <c r="I233" i="12"/>
  <c r="K233" i="12"/>
  <c r="M233" i="12"/>
  <c r="O233" i="12"/>
  <c r="Q233" i="12"/>
  <c r="V233" i="12"/>
  <c r="G235" i="12"/>
  <c r="M235" i="12" s="1"/>
  <c r="I235" i="12"/>
  <c r="K235" i="12"/>
  <c r="K212" i="12" s="1"/>
  <c r="O235" i="12"/>
  <c r="Q235" i="12"/>
  <c r="V235" i="12"/>
  <c r="V212" i="12" s="1"/>
  <c r="G237" i="12"/>
  <c r="I237" i="12"/>
  <c r="K237" i="12"/>
  <c r="M237" i="12"/>
  <c r="O237" i="12"/>
  <c r="Q237" i="12"/>
  <c r="V237" i="12"/>
  <c r="G246" i="12"/>
  <c r="G247" i="12"/>
  <c r="I247" i="12"/>
  <c r="I246" i="12" s="1"/>
  <c r="K247" i="12"/>
  <c r="M247" i="12"/>
  <c r="O247" i="12"/>
  <c r="Q247" i="12"/>
  <c r="Q246" i="12" s="1"/>
  <c r="V247" i="12"/>
  <c r="G250" i="12"/>
  <c r="M250" i="12" s="1"/>
  <c r="I250" i="12"/>
  <c r="K250" i="12"/>
  <c r="K246" i="12" s="1"/>
  <c r="O250" i="12"/>
  <c r="Q250" i="12"/>
  <c r="V250" i="12"/>
  <c r="V246" i="12" s="1"/>
  <c r="G253" i="12"/>
  <c r="I253" i="12"/>
  <c r="K253" i="12"/>
  <c r="M253" i="12"/>
  <c r="O253" i="12"/>
  <c r="Q253" i="12"/>
  <c r="V253" i="12"/>
  <c r="G255" i="12"/>
  <c r="M255" i="12" s="1"/>
  <c r="I255" i="12"/>
  <c r="K255" i="12"/>
  <c r="O255" i="12"/>
  <c r="O246" i="12" s="1"/>
  <c r="Q255" i="12"/>
  <c r="V255" i="12"/>
  <c r="G257" i="12"/>
  <c r="I257" i="12"/>
  <c r="K257" i="12"/>
  <c r="M257" i="12"/>
  <c r="O257" i="12"/>
  <c r="Q257" i="12"/>
  <c r="V257" i="12"/>
  <c r="G259" i="12"/>
  <c r="K259" i="12"/>
  <c r="O259" i="12"/>
  <c r="V259" i="12"/>
  <c r="G260" i="12"/>
  <c r="I260" i="12"/>
  <c r="I259" i="12" s="1"/>
  <c r="K260" i="12"/>
  <c r="M260" i="12"/>
  <c r="M259" i="12" s="1"/>
  <c r="O260" i="12"/>
  <c r="Q260" i="12"/>
  <c r="Q259" i="12" s="1"/>
  <c r="V260" i="12"/>
  <c r="G261" i="12"/>
  <c r="G262" i="12"/>
  <c r="I262" i="12"/>
  <c r="I261" i="12" s="1"/>
  <c r="K262" i="12"/>
  <c r="M262" i="12"/>
  <c r="O262" i="12"/>
  <c r="Q262" i="12"/>
  <c r="Q261" i="12" s="1"/>
  <c r="V262" i="12"/>
  <c r="G265" i="12"/>
  <c r="M265" i="12" s="1"/>
  <c r="I265" i="12"/>
  <c r="K265" i="12"/>
  <c r="K261" i="12" s="1"/>
  <c r="O265" i="12"/>
  <c r="Q265" i="12"/>
  <c r="V265" i="12"/>
  <c r="V261" i="12" s="1"/>
  <c r="G267" i="12"/>
  <c r="I267" i="12"/>
  <c r="K267" i="12"/>
  <c r="M267" i="12"/>
  <c r="O267" i="12"/>
  <c r="Q267" i="12"/>
  <c r="V267" i="12"/>
  <c r="G270" i="12"/>
  <c r="M270" i="12" s="1"/>
  <c r="I270" i="12"/>
  <c r="K270" i="12"/>
  <c r="O270" i="12"/>
  <c r="O261" i="12" s="1"/>
  <c r="Q270" i="12"/>
  <c r="V270" i="12"/>
  <c r="G273" i="12"/>
  <c r="I273" i="12"/>
  <c r="K273" i="12"/>
  <c r="M273" i="12"/>
  <c r="O273" i="12"/>
  <c r="Q273" i="12"/>
  <c r="V273" i="12"/>
  <c r="G276" i="12"/>
  <c r="M276" i="12" s="1"/>
  <c r="I276" i="12"/>
  <c r="K276" i="12"/>
  <c r="O276" i="12"/>
  <c r="Q276" i="12"/>
  <c r="V276" i="12"/>
  <c r="G278" i="12"/>
  <c r="I278" i="12"/>
  <c r="K278" i="12"/>
  <c r="M278" i="12"/>
  <c r="O278" i="12"/>
  <c r="Q278" i="12"/>
  <c r="V278" i="12"/>
  <c r="G282" i="12"/>
  <c r="M282" i="12" s="1"/>
  <c r="I282" i="12"/>
  <c r="K282" i="12"/>
  <c r="O282" i="12"/>
  <c r="Q282" i="12"/>
  <c r="V282" i="12"/>
  <c r="G287" i="12"/>
  <c r="I287" i="12"/>
  <c r="K287" i="12"/>
  <c r="M287" i="12"/>
  <c r="O287" i="12"/>
  <c r="Q287" i="12"/>
  <c r="V287" i="12"/>
  <c r="G289" i="12"/>
  <c r="I289" i="12"/>
  <c r="I288" i="12" s="1"/>
  <c r="K289" i="12"/>
  <c r="M289" i="12"/>
  <c r="O289" i="12"/>
  <c r="Q289" i="12"/>
  <c r="Q288" i="12" s="1"/>
  <c r="V289" i="12"/>
  <c r="G301" i="12"/>
  <c r="G288" i="12" s="1"/>
  <c r="I301" i="12"/>
  <c r="K301" i="12"/>
  <c r="O301" i="12"/>
  <c r="O288" i="12" s="1"/>
  <c r="Q301" i="12"/>
  <c r="V301" i="12"/>
  <c r="G306" i="12"/>
  <c r="I306" i="12"/>
  <c r="K306" i="12"/>
  <c r="M306" i="12"/>
  <c r="O306" i="12"/>
  <c r="Q306" i="12"/>
  <c r="V306" i="12"/>
  <c r="G316" i="12"/>
  <c r="M316" i="12" s="1"/>
  <c r="I316" i="12"/>
  <c r="K316" i="12"/>
  <c r="K288" i="12" s="1"/>
  <c r="O316" i="12"/>
  <c r="Q316" i="12"/>
  <c r="V316" i="12"/>
  <c r="V288" i="12" s="1"/>
  <c r="G318" i="12"/>
  <c r="G317" i="12" s="1"/>
  <c r="I318" i="12"/>
  <c r="K318" i="12"/>
  <c r="K317" i="12" s="1"/>
  <c r="O318" i="12"/>
  <c r="O317" i="12" s="1"/>
  <c r="Q318" i="12"/>
  <c r="V318" i="12"/>
  <c r="V317" i="12" s="1"/>
  <c r="G324" i="12"/>
  <c r="I324" i="12"/>
  <c r="I317" i="12" s="1"/>
  <c r="K324" i="12"/>
  <c r="M324" i="12"/>
  <c r="O324" i="12"/>
  <c r="Q324" i="12"/>
  <c r="Q317" i="12" s="1"/>
  <c r="V324" i="12"/>
  <c r="G329" i="12"/>
  <c r="M329" i="12" s="1"/>
  <c r="I329" i="12"/>
  <c r="K329" i="12"/>
  <c r="O329" i="12"/>
  <c r="Q329" i="12"/>
  <c r="V329" i="12"/>
  <c r="G334" i="12"/>
  <c r="I334" i="12"/>
  <c r="K334" i="12"/>
  <c r="M334" i="12"/>
  <c r="O334" i="12"/>
  <c r="Q334" i="12"/>
  <c r="V334" i="12"/>
  <c r="G339" i="12"/>
  <c r="M339" i="12" s="1"/>
  <c r="I339" i="12"/>
  <c r="K339" i="12"/>
  <c r="O339" i="12"/>
  <c r="Q339" i="12"/>
  <c r="V339" i="12"/>
  <c r="AE345" i="12"/>
  <c r="AF345" i="12"/>
  <c r="I20" i="1"/>
  <c r="I19" i="1"/>
  <c r="I18" i="1"/>
  <c r="I17" i="1"/>
  <c r="I16" i="1"/>
  <c r="I59" i="1"/>
  <c r="J58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1" i="1" l="1"/>
  <c r="J52" i="1"/>
  <c r="J49" i="1"/>
  <c r="J50" i="1"/>
  <c r="J53" i="1"/>
  <c r="J54" i="1"/>
  <c r="J57" i="1"/>
  <c r="J55" i="1"/>
  <c r="J56" i="1"/>
  <c r="G28" i="1"/>
  <c r="G23" i="1"/>
  <c r="M261" i="12"/>
  <c r="M246" i="12"/>
  <c r="M132" i="12"/>
  <c r="M8" i="12"/>
  <c r="M318" i="12"/>
  <c r="M317" i="12" s="1"/>
  <c r="M301" i="12"/>
  <c r="M288" i="12" s="1"/>
  <c r="M227" i="12"/>
  <c r="M212" i="12" s="1"/>
  <c r="M202" i="12"/>
  <c r="M196" i="12" s="1"/>
  <c r="G132" i="12"/>
  <c r="M54" i="12"/>
  <c r="M50" i="12" s="1"/>
  <c r="M21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9" i="1" l="1"/>
  <c r="A23" i="1"/>
  <c r="A24" i="1" s="1"/>
  <c r="G24" i="1" s="1"/>
  <c r="A27" i="1" s="1"/>
  <c r="A29" i="1" s="1"/>
  <c r="G29" i="1" s="1"/>
  <c r="G27" i="1" s="1"/>
  <c r="J39" i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A3633AF6-C9E8-474F-827E-ED558F230C4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BF92BE4-3BFD-4FBE-92C8-F81B33D4FE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<sst xmlns="http://schemas.openxmlformats.org/spreadsheetml/2006/main" count="1212" uniqueCount="457">
  <si>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</si>
  <si>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</si>
  <si>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</si>
  <si>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</si>
  <si>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</si>
  <si>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</si>
  <si>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</si>
  <si>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</si>
  <si>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</si>
  <si>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</si>
  <si>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</si>
  <si>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</si>
  <si>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</si>
  <si>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</si>
  <si>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</si>
  <si>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</si>
  <si>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</si>
  <si>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</si>
  <si>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</si>
  <si>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</si>
  <si>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</si>
  <si>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</si>
  <si>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</si>
  <si>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</si>
  <si>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</si>
  <si>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</si>
  <si>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</si>
  <si>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</si>
  <si>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</si>
  <si>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</si>
  <si>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</si>
  <si>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</si>
  <si>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</si>
  <si>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</si>
  <si>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</si>
  <si>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</si>
  <si>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</si>
  <si>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</si>
  <si>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</si>
  <si>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</si>
  <si>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</si>
  <si>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</si>
  <si>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</si>
  <si>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</si>
  <si>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Opěrné stěny</t>
  </si>
  <si>
    <t>IO 01.1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</si>
  <si>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</si>
  <si>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</si>
  <si>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</si>
  <si>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</si>
  <si>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</si>
  <si>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</si>
  <si>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</si>
  <si>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</si>
  <si>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</si>
  <si>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</si>
  <si>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</si>
  <si>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</si>
  <si>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</si>
  <si>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</si>
  <si>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</si>
  <si>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</si>
  <si>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</si>
  <si>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</si>
  <si>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</si>
  <si>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</si>
  <si>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</si>
  <si>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</si>
  <si>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</si>
  <si>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</si>
  <si>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</si>
  <si>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</si>
  <si>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</si>
  <si>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</si>
  <si>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63</t>
  </si>
  <si>
    <t>Podlahy a podlahové konstrukce</t>
  </si>
  <si>
    <t>8</t>
  </si>
  <si>
    <t>Trubní vedení</t>
  </si>
  <si>
    <t>99</t>
  </si>
  <si>
    <t>Staveništní přesun hmot</t>
  </si>
  <si>
    <t>711</t>
  </si>
  <si>
    <t>Izolace proti vodě</t>
  </si>
  <si>
    <t>713</t>
  </si>
  <si>
    <t>Izolace tepelné</t>
  </si>
  <si>
    <t>767</t>
  </si>
  <si>
    <t>Konstrukce zámečnické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</si>
  <si>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</si>
  <si>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</si>
  <si>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</si>
  <si>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</si>
  <si>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</si>
  <si>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</si>
  <si>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</si>
  <si>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</si>
  <si>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</si>
  <si>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</si>
  <si>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</si>
  <si>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</si>
  <si>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</si>
  <si>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</si>
  <si>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</si>
  <si>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</si>
  <si>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</si>
  <si>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</si>
  <si>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</si>
  <si>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</si>
  <si>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</si>
  <si>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</si>
  <si>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</si>
  <si>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</si>
  <si>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</si>
  <si>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</si>
  <si>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</si>
  <si>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</si>
  <si>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</si>
  <si>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</si>
  <si>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131201112R00</t>
  </si>
  <si>
    <t>Hloubení nezapaž. jam hor.3 do 1000 m3, STROJNĚ</t>
  </si>
  <si>
    <t>m3</t>
  </si>
  <si>
    <t>RTS 20/ I</t>
  </si>
  <si>
    <t>Práce</t>
  </si>
  <si>
    <t>POL1_</t>
  </si>
  <si>
    <t xml:space="preserve">viz. výkres číslo 10 : </t>
  </si>
  <si>
    <t>VV</t>
  </si>
  <si>
    <t>(6,700+4,200)/2*(20,270+7,915+19,790)</t>
  </si>
  <si>
    <t xml:space="preserve">viz. výkres číslo 11 : </t>
  </si>
  <si>
    <t>řez 2-2 : 5,010*3,500</t>
  </si>
  <si>
    <t>0,783*(4,850+13,750)</t>
  </si>
  <si>
    <t>řez 4-4 : 2,420*5,500</t>
  </si>
  <si>
    <t xml:space="preserve">viz. výkres číslo 12 : </t>
  </si>
  <si>
    <t>řez 1-1 : 1,945*0,400*3,250</t>
  </si>
  <si>
    <t>2,780*2,000</t>
  </si>
  <si>
    <t>řez 2-2 : 2,170*2,500</t>
  </si>
  <si>
    <t>řez 3-3 : 3,030*2,500</t>
  </si>
  <si>
    <t>131201119R00</t>
  </si>
  <si>
    <t>Příplatek za lepivost - hloubení nezap.jam v hor.3</t>
  </si>
  <si>
    <t>Odkaz na mn. položky pořadí 1 : 327,96107*0,3</t>
  </si>
  <si>
    <t>162701101R00</t>
  </si>
  <si>
    <t>Vodorovné přemístění výkopku z hor.1-4 do 6000 m</t>
  </si>
  <si>
    <t>Odkaz na mn. položky pořadí 1 : 327,96105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</si>
  <si>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</si>
  <si>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</si>
  <si>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</si>
  <si>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</si>
  <si>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řez 1-1 až 1-2 : (0,740+0,525+1,650)/2*9,890</t>
  </si>
  <si>
    <t>řez 3-3 až 4-4 : (2,560+2,600+0,590)/2*(9,900+7,915+10,100)</t>
  </si>
  <si>
    <t>řez 5-5 až 6-6 : (1,120+0,833+0,405+0,837)/2*10,170</t>
  </si>
  <si>
    <t>řez 2-2 : (0,492+0,960+0,145)*3,500</t>
  </si>
  <si>
    <t>(0,188+0,145)*(4,850+13,750)</t>
  </si>
  <si>
    <t>řez 4-4 : 0,460*5,500</t>
  </si>
  <si>
    <t>181101111R00</t>
  </si>
  <si>
    <t>Úprava pláně v zářezech se zhutněním - ručně</t>
  </si>
  <si>
    <t>m2</t>
  </si>
  <si>
    <t>2,500*(20,270+7,915+19,790)</t>
  </si>
  <si>
    <t>řez 2-2 : 2,000*(13,750+4,850+3,500)</t>
  </si>
  <si>
    <t>řez 4-4 : 1,000*5,500</t>
  </si>
  <si>
    <t>2,500*4,000</t>
  </si>
  <si>
    <t>2,000*2,500</t>
  </si>
  <si>
    <t>3,000*2,500</t>
  </si>
  <si>
    <t>199000002R00</t>
  </si>
  <si>
    <t>Poplatek za skládku horniny 1- 4</t>
  </si>
  <si>
    <t>Indiv</t>
  </si>
  <si>
    <t>Odkaz na mn. položky pořadí 3 : 327,96105</t>
  </si>
  <si>
    <t>58344197R</t>
  </si>
  <si>
    <t>Štěrkodrtě frakce 0-63 A</t>
  </si>
  <si>
    <t>t</t>
  </si>
  <si>
    <t>SPCM</t>
  </si>
  <si>
    <t>Specifikace</t>
  </si>
  <si>
    <t>POL3_</t>
  </si>
  <si>
    <t>Odkaz na mn. položky pořadí 4 : 125,23017*1,85</t>
  </si>
  <si>
    <t>Koeficient: 0,15</t>
  </si>
  <si>
    <t>212571111R00</t>
  </si>
  <si>
    <t>Výplň odvodňov. trativodů štěrkopískem tříděným</t>
  </si>
  <si>
    <t>0,280*(20,270+7,915+19,790)</t>
  </si>
  <si>
    <t>212753115R00</t>
  </si>
  <si>
    <t>Montáž ohebné dren. trubky do rýhy DN 125,bez lože</t>
  </si>
  <si>
    <t>m</t>
  </si>
  <si>
    <t>20,270+7,915+19,790</t>
  </si>
  <si>
    <t>212971110R00</t>
  </si>
  <si>
    <t>Opláštění trativodů z geotext., do sklonu 1:2,5</t>
  </si>
  <si>
    <t>2,150*(20,270+7,915+19,790)</t>
  </si>
  <si>
    <t>271571111R00</t>
  </si>
  <si>
    <t>Polštář základu ze štěrkopísku tříděného</t>
  </si>
  <si>
    <t>řez 1-1 : 0,920*2,000</t>
  </si>
  <si>
    <t>řez 2-2 : (0,218+0,557+0,077)*2,500</t>
  </si>
  <si>
    <t>řez 3-3 : (0,218+0,614+0,108)*2,500</t>
  </si>
  <si>
    <t>273351215RT1</t>
  </si>
  <si>
    <t>Bednění stěn základových desek - zřízení bednicí materiál prkna</t>
  </si>
  <si>
    <t>řez 1-1 : 0,200*2,630*2</t>
  </si>
  <si>
    <t>1,800*0,200*2</t>
  </si>
  <si>
    <t>řez 2-2 : 0,200*1,775*2</t>
  </si>
  <si>
    <t>2,200*0,200*2</t>
  </si>
  <si>
    <t>řez 3-3 : 0,200*3,175*2</t>
  </si>
  <si>
    <t>273351216R00</t>
  </si>
  <si>
    <t>Bednění stěn základových desek - odstranění</t>
  </si>
  <si>
    <t>Včetně očištění, vytřídění a uložení bedního materiálu.</t>
  </si>
  <si>
    <t>Odkaz na mn. položky pořadí 12 : 5,51200</t>
  </si>
  <si>
    <t>274313711R00</t>
  </si>
  <si>
    <t>Beton základových pasů prostý C 25/30</t>
  </si>
  <si>
    <t>Včetně dodávky a uložení betonu a kamene.</t>
  </si>
  <si>
    <t>rozšíření pasu : 0,250*0,500*2,000</t>
  </si>
  <si>
    <t>274321411R00</t>
  </si>
  <si>
    <t>Železobeton základových pasů C 25/30 - XC3, XD1, XF2 - Cl 0.4 - Dmax 22mm - S3</t>
  </si>
  <si>
    <t>řez 1-1 : 1,800*0,300*0,500</t>
  </si>
  <si>
    <t>1,800*0,500*0,950</t>
  </si>
  <si>
    <t>řez 2-2 : 2,200*0,300*0,950</t>
  </si>
  <si>
    <t>2,200*0,300*0,500</t>
  </si>
  <si>
    <t>řez 3-3 : 2,200*0,500*0,955</t>
  </si>
  <si>
    <t>274351215R00</t>
  </si>
  <si>
    <t>Bednění stěn základových pasů - zřízení</t>
  </si>
  <si>
    <t>řez 1-1 : 1,800*2*0,500</t>
  </si>
  <si>
    <t>0,300*0,500*2</t>
  </si>
  <si>
    <t>1,800*2*0,950</t>
  </si>
  <si>
    <t>0,500*0,950*2</t>
  </si>
  <si>
    <t>řez 2-2 : 2,200*2*0,950</t>
  </si>
  <si>
    <t>0,300*0,950*2</t>
  </si>
  <si>
    <t>2,200*2*0,500</t>
  </si>
  <si>
    <t>řez 3-3 : 2,200*2*0,955</t>
  </si>
  <si>
    <t>0,500*0,955*2</t>
  </si>
  <si>
    <t>274351215RT1</t>
  </si>
  <si>
    <t>Bednění stěn základových pasů - zřízení bednicí materiál prkna</t>
  </si>
  <si>
    <t>rozšíření pasu : 0,500*2,000</t>
  </si>
  <si>
    <t>0,250*0,500*2</t>
  </si>
  <si>
    <t>274351216R00</t>
  </si>
  <si>
    <t>Bednění stěn základových pasů - odstranění</t>
  </si>
  <si>
    <t>Včetně očištění, vytřídění a uložení bednicího materiálu.</t>
  </si>
  <si>
    <t>Odkaz na mn. položky pořadí 16 : 21,37700</t>
  </si>
  <si>
    <t>Odkaz na mn. položky pořadí 17 : 1,25000</t>
  </si>
  <si>
    <t>274361821R00</t>
  </si>
  <si>
    <t>Výztuž základ. pasů z betonářské oceli 10505 (R)</t>
  </si>
  <si>
    <t>Odkaz na mn. položky pořadí 15 : 3,46257*0,07</t>
  </si>
  <si>
    <t>289971231R00</t>
  </si>
  <si>
    <t>Zřízení vrstvy z geotext. sklon do 1:1 š.do 3 m</t>
  </si>
  <si>
    <t>2,200*(20,270+7,915+19,790)</t>
  </si>
  <si>
    <t>212682111R01</t>
  </si>
  <si>
    <t>Lože trativodu z vodunepropustného materiálu</t>
  </si>
  <si>
    <t>Vlastní</t>
  </si>
  <si>
    <t>Včetně vyčištění dna rýh a urovnání lože.</t>
  </si>
  <si>
    <t>Např. jíl.</t>
  </si>
  <si>
    <t>0,085*(20,270+7,915+19,790)</t>
  </si>
  <si>
    <t>212750010RAC</t>
  </si>
  <si>
    <t>Trativody z drenážních trubek lože štěrkopís.,obsyp kamenivem,světlost trub 13cm</t>
  </si>
  <si>
    <t>Agregovaná položka</t>
  </si>
  <si>
    <t>POL2_</t>
  </si>
  <si>
    <t>napojení drenáže na areálovou kanalizaci : 4,000</t>
  </si>
  <si>
    <t>28611224.AR</t>
  </si>
  <si>
    <t>Trubka PVC drenážní flexibilní d 125 mm</t>
  </si>
  <si>
    <t>Odkaz na mn. položky pořadí 9 : 47,97500</t>
  </si>
  <si>
    <t>Koeficient: 0,03</t>
  </si>
  <si>
    <t>69366198R</t>
  </si>
  <si>
    <t>Geotextilie FILTEK 300 g/m2 š. 200cm 100% PP</t>
  </si>
  <si>
    <t>Odkaz na mn. položky pořadí 10 : 103,14625</t>
  </si>
  <si>
    <t>Koeficient: 0,10</t>
  </si>
  <si>
    <t>69366199R</t>
  </si>
  <si>
    <t>Geotextilie FILTEK 500 g/m2 š. 200cm 100% PP</t>
  </si>
  <si>
    <t>Odkaz na mn. položky pořadí 20 : 105,54500</t>
  </si>
  <si>
    <t>311312011R00</t>
  </si>
  <si>
    <t>Beton nadzákladových zdí prostý C 25/30</t>
  </si>
  <si>
    <t>řez 2, 3, 5 : 0,300*0,400/2*(9,900+7,915+10,100)</t>
  </si>
  <si>
    <t>311321411R00</t>
  </si>
  <si>
    <t>Železobeton nadzákladových zdí C 25/30 - XC3, XD1, XF2 - Cl 0.4 - Dmax 22mm - S3</t>
  </si>
  <si>
    <t>řez 1-1, 2-2 : 18,770*0,300</t>
  </si>
  <si>
    <t>5,120*0,300</t>
  </si>
  <si>
    <t>1,400*0,300</t>
  </si>
  <si>
    <t>4,850*1,700*0,200</t>
  </si>
  <si>
    <t>řez 3-3, 4-4 : 6,890*0,200</t>
  </si>
  <si>
    <t>řez 1-1 : 3,250*2,600*0,400</t>
  </si>
  <si>
    <t>311351105R00</t>
  </si>
  <si>
    <t>Bednění nadzákladových zdí oboustranné - zřízení</t>
  </si>
  <si>
    <t>řez 1-1, 2-2 : 18,770*2</t>
  </si>
  <si>
    <t>0,300*1,020</t>
  </si>
  <si>
    <t>5,120*2</t>
  </si>
  <si>
    <t>0,300*(1,590+1,440)</t>
  </si>
  <si>
    <t>1,400*2</t>
  </si>
  <si>
    <t>0,700*0,300</t>
  </si>
  <si>
    <t>4,850*1,700*2</t>
  </si>
  <si>
    <t>řez 3-3, 4-4 : 6,890*2</t>
  </si>
  <si>
    <t>0,200*0,990</t>
  </si>
  <si>
    <t>řez 1-1 : 3,250*2,600*2</t>
  </si>
  <si>
    <t>0,400*2,600</t>
  </si>
  <si>
    <t>311351106R00</t>
  </si>
  <si>
    <t>Bednění nadzákladových zdí oboustranné-odstranění</t>
  </si>
  <si>
    <t>Odkaz na mn. položky pořadí 28 : 100,41300</t>
  </si>
  <si>
    <t>311361821R00</t>
  </si>
  <si>
    <t>Výztuž nadzáklad. zdí z betonářské oceli 10505 (R)</t>
  </si>
  <si>
    <t>Odkaz na mn. položky pořadí 27 : 13,99400*0,08</t>
  </si>
  <si>
    <t>327323127R00</t>
  </si>
  <si>
    <t>Zdi a valy z betonu želez.z cementů portl. C 25/30 - XC2 - Cl 0.4 - Dmax 22mm - S3</t>
  </si>
  <si>
    <t>pata : 61,310*0,800</t>
  </si>
  <si>
    <t>0,300*(17,910+5,950)*1,350</t>
  </si>
  <si>
    <t>327323129R00</t>
  </si>
  <si>
    <t>Zdi a valy z betonu želez.z cementů portl. C 30/37 - XC4, XD1, XF1 - Cl 0.4 - Dmax 22mm - S3</t>
  </si>
  <si>
    <t xml:space="preserve">horní část : </t>
  </si>
  <si>
    <t>řez 1-1 až 2-2 : (0,294+0,520)/2*9,890</t>
  </si>
  <si>
    <t>řez 2-2 až 3-3 : (1,121+1,371)/2*9,900</t>
  </si>
  <si>
    <t>řez 3-3 : 1,371*(2,660+2,510)</t>
  </si>
  <si>
    <t>řez 4-4 : 1,740*2,745</t>
  </si>
  <si>
    <t>řez 3-3 konec až 5-5 : (1,371+0,855)/2*10,100</t>
  </si>
  <si>
    <t>řez 5-5 až 6-6 : (0,315+0,508)/2*10,170</t>
  </si>
  <si>
    <t>327351211R00</t>
  </si>
  <si>
    <t>Bednění zdí a valů H do 20 m - zřízení</t>
  </si>
  <si>
    <t>pata : (95,820-19,790-7,915-20,270)*0,800</t>
  </si>
  <si>
    <t>(17,910+5,950)*2*1,350</t>
  </si>
  <si>
    <t>0,300*1,350*2</t>
  </si>
  <si>
    <t>horní část : 82,500*2*1,1</t>
  </si>
  <si>
    <t>327351221R00</t>
  </si>
  <si>
    <t>Bednění zdí a valů H do 20 m - odbednění</t>
  </si>
  <si>
    <t>Odkaz na mn. položky pořadí 33 : 285,00800</t>
  </si>
  <si>
    <t>327361017R00</t>
  </si>
  <si>
    <t>Výztuž zdí a valů z oceli 10 505 (R), D nad 12 mm</t>
  </si>
  <si>
    <t>Odkaz na mn. položky pořadí 31 : 58,71129*0,07</t>
  </si>
  <si>
    <t>Odkaz na mn. položky pořadí 32 : 43,65129*0,07</t>
  </si>
  <si>
    <t>3R001</t>
  </si>
  <si>
    <t>D+M dilatace opěrné zdi - nerezové dilatační trny ve sparách a jejich vyplnění trvale pružným tmelem určeným do exteriérových podmínek</t>
  </si>
  <si>
    <t>řez 2-2 : 5,000</t>
  </si>
  <si>
    <t>řez 3-3 : 5,660*2</t>
  </si>
  <si>
    <t>řez 5-5 : 4,330</t>
  </si>
  <si>
    <t>4,200*4</t>
  </si>
  <si>
    <t>3R002</t>
  </si>
  <si>
    <t>D+M oddilatování hlavy stěny od konstrukce rampy</t>
  </si>
  <si>
    <t>řez 4-4 : 0,365*2,765</t>
  </si>
  <si>
    <t>434311116R00</t>
  </si>
  <si>
    <t>Stupně dusané na terén, na desku, z betonu C 25/30 - XC3, XD1, XF2 - Cl 0.4 - Dmax 22mm - S3</t>
  </si>
  <si>
    <t>řez 1-1 : 1,800*9</t>
  </si>
  <si>
    <t>řez 2-2 : 2,200*5</t>
  </si>
  <si>
    <t>řez 3-3 : 2,200*9</t>
  </si>
  <si>
    <t>434351141R00</t>
  </si>
  <si>
    <t>Bednění stupňů přímočarých - zřízení</t>
  </si>
  <si>
    <t>řez 1-1 : 2,880*1,800</t>
  </si>
  <si>
    <t>1,800*1,360</t>
  </si>
  <si>
    <t>řez 2-2 : 1,600*2,200</t>
  </si>
  <si>
    <t>2,200*0,750</t>
  </si>
  <si>
    <t>řez 3-3 : 2,560*2,200</t>
  </si>
  <si>
    <t>2,200*1,400</t>
  </si>
  <si>
    <t>434351142R00</t>
  </si>
  <si>
    <t>Bednění stupňů přímočarých - odstranění</t>
  </si>
  <si>
    <t>Odkaz na mn. položky pořadí 39 : 21,51400</t>
  </si>
  <si>
    <t>631313511R00</t>
  </si>
  <si>
    <t>Mazanina betonová tl. 8 - 12 cm C 12/15</t>
  </si>
  <si>
    <t>Včetně vytvoření dilatačních spár, bez zaplnění.</t>
  </si>
  <si>
    <t>61,310*0,100</t>
  </si>
  <si>
    <t>0,300*(17,910+5,950)*0,100</t>
  </si>
  <si>
    <t>řez 2-2 : 0,300*(13,750+3,250+2,000)*0,100</t>
  </si>
  <si>
    <t>0,200*4,850*0,100</t>
  </si>
  <si>
    <t>řez 4-4 : 0,200*5,500*0,100</t>
  </si>
  <si>
    <t>řez 1-1 : 6,500*0,100</t>
  </si>
  <si>
    <t>řez 2-2 : 1,600*2,200*0,100</t>
  </si>
  <si>
    <t>řez 3-3 : 2,560*2,200*0,100</t>
  </si>
  <si>
    <t>Koeficient: 0,035</t>
  </si>
  <si>
    <t>631315711R00</t>
  </si>
  <si>
    <t>Mazanina betonová tl. 12 - 24 cm C 25/30 - XC3, XD1, XF2 - Cl 0.4 - Dmax 22mm - S3</t>
  </si>
  <si>
    <t>řez 1-1 : 1,800*0,200*2,630</t>
  </si>
  <si>
    <t>řez 2-2 : 2,200*0,200*1,775</t>
  </si>
  <si>
    <t>řez 3-3 : 2,200*0,200*3,175</t>
  </si>
  <si>
    <t>631319175R00</t>
  </si>
  <si>
    <t>Příplatek za stržení povrchu mazaniny tl. 24 cm</t>
  </si>
  <si>
    <t>Odkaz na mn. položky pořadí 42 : 3,12480</t>
  </si>
  <si>
    <t>631319185R00</t>
  </si>
  <si>
    <t>Příplatek za sklon mazaniny 15°-35°  tl.12 - 24 cm</t>
  </si>
  <si>
    <t>631361921RT2</t>
  </si>
  <si>
    <t>Výztuž mazanin svařovanou sítí průměr drátu  5,0, oka 100/100 mm KD35</t>
  </si>
  <si>
    <t>Začátek provozního součtu</t>
  </si>
  <si>
    <t xml:space="preserve">  řez 1-1 : 1,800*2,630</t>
  </si>
  <si>
    <t xml:space="preserve">  řez 2-2 : 2,200*1,775</t>
  </si>
  <si>
    <t xml:space="preserve">  řez 3-3 : 2,200*3,175</t>
  </si>
  <si>
    <t xml:space="preserve">  Mezisoučet</t>
  </si>
  <si>
    <t>Konec provozního součtu</t>
  </si>
  <si>
    <t>3,113/1000*15,6240*1,25</t>
  </si>
  <si>
    <t>894432111R00</t>
  </si>
  <si>
    <t>Osazení plastové šachty revizní prům.315 mm, Wavin</t>
  </si>
  <si>
    <t>kus</t>
  </si>
  <si>
    <t>1,000</t>
  </si>
  <si>
    <t>899101111R00</t>
  </si>
  <si>
    <t>Osazení poklopu s rámem do 50 kg</t>
  </si>
  <si>
    <t>28697100R</t>
  </si>
  <si>
    <t>Dno šachtové pro KG 315/100 mm přímý tok T1 PP</t>
  </si>
  <si>
    <t>Odkaz na mn. položky pořadí 46 : 1,00000</t>
  </si>
  <si>
    <t>286971401R</t>
  </si>
  <si>
    <t>Roura šachtová korugovaná  bez hrdla 315/3000 mm</t>
  </si>
  <si>
    <t>55241700R</t>
  </si>
  <si>
    <t>Poklop litina 315/1,5 t do šachtové roury Wavin</t>
  </si>
  <si>
    <t>Odkaz na mn. položky pořadí 47 : 1,00000</t>
  </si>
  <si>
    <t>998152121R00</t>
  </si>
  <si>
    <t>Přesun hmot, oplocení, zvláštní obj. monol. do 3 m</t>
  </si>
  <si>
    <t>Přesun hmot</t>
  </si>
  <si>
    <t>POL7_</t>
  </si>
  <si>
    <t>711111001RZ2</t>
  </si>
  <si>
    <t>Izolace proti vlhkosti vodor. nátěr ALP za studena 1x nátěr - včetně dodávky penetračního laku ALP-M</t>
  </si>
  <si>
    <t>Penetrace pod pásy z modifikovaného asfaltu.</t>
  </si>
  <si>
    <t>Odkaz na mn. položky pořadí 54 : 16,36950</t>
  </si>
  <si>
    <t>711112001RZ1</t>
  </si>
  <si>
    <t>Izolace proti vlhkosti svis. nátěr ALP, za studena 1x nátěr - včetně dodávky asfaltového laku</t>
  </si>
  <si>
    <t>Odkaz na mn. položky pořadí 55 : 86,62500</t>
  </si>
  <si>
    <t>711141559R00</t>
  </si>
  <si>
    <t>Izolace proti vlhk. vodorovná pásy přitavením</t>
  </si>
  <si>
    <t>15,590*1,05</t>
  </si>
  <si>
    <t>711142559R00</t>
  </si>
  <si>
    <t>Izolace proti vlhkosti svislá pásy přitavením</t>
  </si>
  <si>
    <t>82,500*1,05</t>
  </si>
  <si>
    <t>711823111R00</t>
  </si>
  <si>
    <t>Položení nopové fólie vodorovně</t>
  </si>
  <si>
    <t>včetně dodávky těsnicí pásky</t>
  </si>
  <si>
    <t>711823121R00</t>
  </si>
  <si>
    <t>Montáž nopové fólie svisle</t>
  </si>
  <si>
    <t>28323134R</t>
  </si>
  <si>
    <t>Fólie nopová DELTA MS DRAIN š. 2 m dl. 30 m nopy 4 mm</t>
  </si>
  <si>
    <t>Odkaz na mn. položky pořadí 56 : 16,36950</t>
  </si>
  <si>
    <t>Odkaz na mn. položky pořadí 57 : 86,62500</t>
  </si>
  <si>
    <t>62852251R</t>
  </si>
  <si>
    <t>Pás modifikovaný asfalt Elastek 40 special mineral</t>
  </si>
  <si>
    <t>Koeficient: 0,20</t>
  </si>
  <si>
    <t>998711101R00</t>
  </si>
  <si>
    <t>Přesun hmot pro izolace proti vodě, výšky do 6 m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</si>
  <si>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</si>
  <si>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</si>
  <si>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</si>
  <si>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řez 1-1 : </t>
  </si>
  <si>
    <t>tl. 20 mm : 0,250*0,300</t>
  </si>
  <si>
    <t>tl. 50 mm : 0,250*0,300</t>
  </si>
  <si>
    <t xml:space="preserve">řez 3-3 : </t>
  </si>
  <si>
    <t>tl. 50 mm : (0,770+0,750)*5,000</t>
  </si>
  <si>
    <t>tl. 50 mm : 0,400*1,600</t>
  </si>
  <si>
    <t>28376420.AR</t>
  </si>
  <si>
    <t>Deska polystyrenová URSA XPS N-III-PZ-I tl. 20 mm</t>
  </si>
  <si>
    <t>Koeficient: 0,05</t>
  </si>
  <si>
    <t>28376423.AR</t>
  </si>
  <si>
    <t>Deska polystyrenová URSA XPS N-III-PZ-I tl. 50 mm</t>
  </si>
  <si>
    <t>998713101R00</t>
  </si>
  <si>
    <t>Přesun hmot pro izolace tepelné, výšky do 6 m</t>
  </si>
  <si>
    <t>767R001</t>
  </si>
  <si>
    <t>D+M OK schodiště + zábradlí - podrobný popis viz. PD</t>
  </si>
  <si>
    <t>Hmotnost: 918,452 kg</t>
  </si>
  <si>
    <t>Kotevní šroub Hilti HAS-U M12x120 - 40 kusů</t>
  </si>
  <si>
    <t>Kotevní šroub Hilti HAS-U M16x200 - 4 kusy</t>
  </si>
  <si>
    <t xml:space="preserve">viz. výkres číslo 20 : </t>
  </si>
  <si>
    <t>767R002</t>
  </si>
  <si>
    <t>D+M OK vnějšího zábradlí - podrobný popis viz. PD</t>
  </si>
  <si>
    <t>Hmotnost: 226,816 kg</t>
  </si>
  <si>
    <t>Kotevní šroub Hilti HAS-U M12x120 - 30 kusů</t>
  </si>
  <si>
    <t xml:space="preserve">viz. výkres číslo 21 : </t>
  </si>
  <si>
    <t>767R003</t>
  </si>
  <si>
    <t>Hmotnost: 44,356 kg</t>
  </si>
  <si>
    <t>Kotevní šroub Hilti HAS-U M12x120 - 6 kusů</t>
  </si>
  <si>
    <t xml:space="preserve">viz. výkres číslo 22 : </t>
  </si>
  <si>
    <t>2,000</t>
  </si>
  <si>
    <t>767R004</t>
  </si>
  <si>
    <t>Hmotnost: 72,909 kg</t>
  </si>
  <si>
    <t>Kotevní šroub Hilti HAS-U M12x120 - 9 kusů</t>
  </si>
  <si>
    <t xml:space="preserve">viz. výkres číslo 23 : </t>
  </si>
  <si>
    <t>767R005</t>
  </si>
  <si>
    <t>Hmotnost: 1079,527 kg</t>
  </si>
  <si>
    <t>Kotevní šroub Hilti HAS-U M12x120 - 256 kusů</t>
  </si>
  <si>
    <t xml:space="preserve">viz. výkres číslo 24 :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</si>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</sst>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3317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50</v>
      </c>
      <c r="E5" s="87"/>
      <c r="F5" s="87"/>
      <c r="G5" s="87"/>
      <c r="H5" s="18" t="s">
        <v>42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36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56</v>
      </c>
      <c r="H8" s="18" t="s">
        <v>42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36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SUMIF(F49:F58,A16,I49:I58)+SUMIF(F49:F58,"PSU",I49:I58)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SUMIF(F49:F58,A17,I49:I58)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SUMIF(F49:F58,A18,I49:I58)</f>
        <v>0</v>
      </c>
      <c r="J18" s="81"/>
    </row>
    <row r="19" spans="1:10" ht="23.25" customHeight="1" x14ac:dyDescent="0.2">
      <c r="A19" s="196" t="s">
        <v>86</v>
      </c>
      <c r="B19" s="37" t="s">
        <v>29</v>
      </c>
      <c r="C19" s="58"/>
      <c r="D19" s="59"/>
      <c r="E19" s="79"/>
      <c r="F19" s="80"/>
      <c r="G19" s="79"/>
      <c r="H19" s="80"/>
      <c r="I19" s="79">
        <f>SUMIF(F49:F58,A19,I49:I58)</f>
        <v>0</v>
      </c>
      <c r="J19" s="81"/>
    </row>
    <row r="20" spans="1:10" ht="23.25" customHeight="1" x14ac:dyDescent="0.2">
      <c r="A20" s="196" t="s">
        <v>87</v>
      </c>
      <c r="B20" s="37" t="s">
        <v>30</v>
      </c>
      <c r="C20" s="58"/>
      <c r="D20" s="59"/>
      <c r="E20" s="79"/>
      <c r="F20" s="80"/>
      <c r="G20" s="79"/>
      <c r="H20" s="80"/>
      <c r="I20" s="79">
        <f>SUMIF(F49:F58,A20,I49:I58)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'IO 01.1 1 Pol'!AE345</f>
        <v>0</v>
      </c>
      <c r="G39" s="150">
        <f>'IO 01.1 1 Pol'!AF345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44</v>
      </c>
      <c r="D40" s="154"/>
      <c r="E40" s="154"/>
      <c r="F40" s="155">
        <f>'IO 01.1 1 Pol'!AE345</f>
        <v>0</v>
      </c>
      <c r="G40" s="156">
        <f>'IO 01.1 1 Pol'!AF345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'IO 01.1 1 Pol'!AE345</f>
        <v>0</v>
      </c>
      <c r="G41" s="151">
        <f>'IO 01.1 1 Pol'!AF345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65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66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43</v>
      </c>
      <c r="C49" s="185" t="s">
        <v>67</v>
      </c>
      <c r="D49" s="186"/>
      <c r="E49" s="186"/>
      <c r="F49" s="192" t="s">
        <v>26</v>
      </c>
      <c r="G49" s="193"/>
      <c r="H49" s="193"/>
      <c r="I49" s="193">
        <f>'IO 01.1 1 Pol'!G8</f>
        <v>0</v>
      </c>
      <c r="J49" s="190" t="str">
        <f>IF(I59=0,"",I49/I59*100)</f>
        <v/>
      </c>
    </row>
    <row r="50" spans="1:10" ht="36.75" customHeight="1" x14ac:dyDescent="0.2">
      <c r="A50" s="179"/>
      <c r="B50" s="184" t="s">
        <v>68</v>
      </c>
      <c r="C50" s="185" t="s">
        <v>69</v>
      </c>
      <c r="D50" s="186"/>
      <c r="E50" s="186"/>
      <c r="F50" s="192" t="s">
        <v>26</v>
      </c>
      <c r="G50" s="193"/>
      <c r="H50" s="193"/>
      <c r="I50" s="193">
        <f>'IO 01.1 1 Pol'!G50</f>
        <v>0</v>
      </c>
      <c r="J50" s="190" t="str">
        <f>IF(I59=0,"",I50/I59*100)</f>
        <v/>
      </c>
    </row>
    <row r="51" spans="1:10" ht="36.75" customHeight="1" x14ac:dyDescent="0.2">
      <c r="A51" s="179"/>
      <c r="B51" s="184" t="s">
        <v>70</v>
      </c>
      <c r="C51" s="185" t="s">
        <v>71</v>
      </c>
      <c r="D51" s="186"/>
      <c r="E51" s="186"/>
      <c r="F51" s="192" t="s">
        <v>26</v>
      </c>
      <c r="G51" s="193"/>
      <c r="H51" s="193"/>
      <c r="I51" s="193">
        <f>'IO 01.1 1 Pol'!G132</f>
        <v>0</v>
      </c>
      <c r="J51" s="190" t="str">
        <f>IF(I59=0,"",I51/I59*100)</f>
        <v/>
      </c>
    </row>
    <row r="52" spans="1:10" ht="36.75" customHeight="1" x14ac:dyDescent="0.2">
      <c r="A52" s="179"/>
      <c r="B52" s="184" t="s">
        <v>72</v>
      </c>
      <c r="C52" s="185" t="s">
        <v>73</v>
      </c>
      <c r="D52" s="186"/>
      <c r="E52" s="186"/>
      <c r="F52" s="192" t="s">
        <v>26</v>
      </c>
      <c r="G52" s="193"/>
      <c r="H52" s="193"/>
      <c r="I52" s="193">
        <f>'IO 01.1 1 Pol'!G196</f>
        <v>0</v>
      </c>
      <c r="J52" s="190" t="str">
        <f>IF(I59=0,"",I52/I59*100)</f>
        <v/>
      </c>
    </row>
    <row r="53" spans="1:10" ht="36.75" customHeight="1" x14ac:dyDescent="0.2">
      <c r="A53" s="179"/>
      <c r="B53" s="184" t="s">
        <v>74</v>
      </c>
      <c r="C53" s="185" t="s">
        <v>75</v>
      </c>
      <c r="D53" s="186"/>
      <c r="E53" s="186"/>
      <c r="F53" s="192" t="s">
        <v>26</v>
      </c>
      <c r="G53" s="193"/>
      <c r="H53" s="193"/>
      <c r="I53" s="193">
        <f>'IO 01.1 1 Pol'!G212</f>
        <v>0</v>
      </c>
      <c r="J53" s="190" t="str">
        <f>IF(I59=0,"",I53/I59*100)</f>
        <v/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2" t="s">
        <v>26</v>
      </c>
      <c r="G54" s="193"/>
      <c r="H54" s="193"/>
      <c r="I54" s="193">
        <f>'IO 01.1 1 Pol'!G246</f>
        <v>0</v>
      </c>
      <c r="J54" s="190" t="str">
        <f>IF(I59=0,"",I54/I59*100)</f>
        <v/>
      </c>
    </row>
    <row r="55" spans="1:10" ht="36.75" customHeight="1" x14ac:dyDescent="0.2">
      <c r="A55" s="179"/>
      <c r="B55" s="184" t="s">
        <v>78</v>
      </c>
      <c r="C55" s="185" t="s">
        <v>79</v>
      </c>
      <c r="D55" s="186"/>
      <c r="E55" s="186"/>
      <c r="F55" s="192" t="s">
        <v>26</v>
      </c>
      <c r="G55" s="193"/>
      <c r="H55" s="193"/>
      <c r="I55" s="193">
        <f>'IO 01.1 1 Pol'!G259</f>
        <v>0</v>
      </c>
      <c r="J55" s="190" t="str">
        <f>IF(I59=0,"",I55/I59*100)</f>
        <v/>
      </c>
    </row>
    <row r="56" spans="1:10" ht="36.75" customHeight="1" x14ac:dyDescent="0.2">
      <c r="A56" s="179"/>
      <c r="B56" s="184" t="s">
        <v>80</v>
      </c>
      <c r="C56" s="185" t="s">
        <v>81</v>
      </c>
      <c r="D56" s="186"/>
      <c r="E56" s="186"/>
      <c r="F56" s="192" t="s">
        <v>27</v>
      </c>
      <c r="G56" s="193"/>
      <c r="H56" s="193"/>
      <c r="I56" s="193">
        <f>'IO 01.1 1 Pol'!G261</f>
        <v>0</v>
      </c>
      <c r="J56" s="190" t="str">
        <f>IF(I59=0,"",I56/I59*100)</f>
        <v/>
      </c>
    </row>
    <row r="57" spans="1:10" ht="36.75" customHeight="1" x14ac:dyDescent="0.2">
      <c r="A57" s="179"/>
      <c r="B57" s="184" t="s">
        <v>82</v>
      </c>
      <c r="C57" s="185" t="s">
        <v>83</v>
      </c>
      <c r="D57" s="186"/>
      <c r="E57" s="186"/>
      <c r="F57" s="192" t="s">
        <v>27</v>
      </c>
      <c r="G57" s="193"/>
      <c r="H57" s="193"/>
      <c r="I57" s="193">
        <f>'IO 01.1 1 Pol'!G288</f>
        <v>0</v>
      </c>
      <c r="J57" s="190" t="str">
        <f>IF(I59=0,"",I57/I59*100)</f>
        <v/>
      </c>
    </row>
    <row r="58" spans="1:10" ht="36.75" customHeight="1" x14ac:dyDescent="0.2">
      <c r="A58" s="179"/>
      <c r="B58" s="184" t="s">
        <v>84</v>
      </c>
      <c r="C58" s="185" t="s">
        <v>85</v>
      </c>
      <c r="D58" s="186"/>
      <c r="E58" s="186"/>
      <c r="F58" s="192" t="s">
        <v>27</v>
      </c>
      <c r="G58" s="193"/>
      <c r="H58" s="193"/>
      <c r="I58" s="193">
        <f>'IO 01.1 1 Pol'!G317</f>
        <v>0</v>
      </c>
      <c r="J58" s="190" t="str">
        <f>IF(I59=0,"",I58/I59*100)</f>
        <v/>
      </c>
    </row>
    <row r="59" spans="1:10" ht="25.5" customHeight="1" x14ac:dyDescent="0.2">
      <c r="A59" s="180"/>
      <c r="B59" s="187" t="s">
        <v>1</v>
      </c>
      <c r="C59" s="188"/>
      <c r="D59" s="189"/>
      <c r="E59" s="189"/>
      <c r="F59" s="194"/>
      <c r="G59" s="195"/>
      <c r="H59" s="195"/>
      <c r="I59" s="195">
        <f>SUM(I49:I58)</f>
        <v>0</v>
      </c>
      <c r="J59" s="191">
        <f>SUM(J49:J58)</f>
        <v>0</v>
      </c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2B7D8-4C0D-4D51-A0B8-0F41305C4DDB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8</v>
      </c>
      <c r="B2" s="48" t="s">
        <v>48</v>
      </c>
      <c r="C2" s="201" t="s">
        <v>49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9</v>
      </c>
      <c r="B3" s="48" t="s">
        <v>45</v>
      </c>
      <c r="C3" s="201" t="s">
        <v>44</v>
      </c>
      <c r="D3" s="199"/>
      <c r="E3" s="199"/>
      <c r="F3" s="199"/>
      <c r="G3" s="200"/>
      <c r="AC3" s="177" t="s">
        <v>90</v>
      </c>
      <c r="AG3" t="s">
        <v>91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31</v>
      </c>
      <c r="H6" s="211" t="s">
        <v>32</v>
      </c>
      <c r="I6" s="211" t="s">
        <v>99</v>
      </c>
      <c r="J6" s="211" t="s">
        <v>33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41" t="s">
        <v>114</v>
      </c>
      <c r="B8" s="242" t="s">
        <v>43</v>
      </c>
      <c r="C8" s="265" t="s">
        <v>67</v>
      </c>
      <c r="D8" s="243"/>
      <c r="E8" s="244"/>
      <c r="F8" s="245"/>
      <c r="G8" s="245">
        <f>SUMIF(AG9:AG49,"&lt;&gt;NOR",G9:G49)</f>
        <v>0</v>
      </c>
      <c r="H8" s="245"/>
      <c r="I8" s="245">
        <f>SUM(I9:I49)</f>
        <v>0</v>
      </c>
      <c r="J8" s="245"/>
      <c r="K8" s="245">
        <f>SUM(K9:K49)</f>
        <v>0</v>
      </c>
      <c r="L8" s="245"/>
      <c r="M8" s="245">
        <f>SUM(M9:M49)</f>
        <v>0</v>
      </c>
      <c r="N8" s="245"/>
      <c r="O8" s="245">
        <f>SUM(O9:O49)</f>
        <v>266.43</v>
      </c>
      <c r="P8" s="245"/>
      <c r="Q8" s="245">
        <f>SUM(Q9:Q49)</f>
        <v>0</v>
      </c>
      <c r="R8" s="245"/>
      <c r="S8" s="245"/>
      <c r="T8" s="246"/>
      <c r="U8" s="240"/>
      <c r="V8" s="240">
        <f>SUM(V9:V49)</f>
        <v>87.68</v>
      </c>
      <c r="W8" s="240"/>
      <c r="X8" s="240"/>
      <c r="AG8" t="s">
        <v>115</v>
      </c>
    </row>
    <row r="9" spans="1:60" outlineLevel="1" x14ac:dyDescent="0.2">
      <c r="A9" s="247">
        <v>1</v>
      </c>
      <c r="B9" s="248" t="s">
        <v>116</v>
      </c>
      <c r="C9" s="266" t="s">
        <v>117</v>
      </c>
      <c r="D9" s="249" t="s">
        <v>118</v>
      </c>
      <c r="E9" s="250">
        <v>327.96105</v>
      </c>
      <c r="F9" s="251"/>
      <c r="G9" s="252">
        <f>ROUND(E9*F9,2)</f>
        <v>0</v>
      </c>
      <c r="H9" s="251"/>
      <c r="I9" s="252">
        <f>ROUND(E9*H9,2)</f>
        <v>0</v>
      </c>
      <c r="J9" s="251"/>
      <c r="K9" s="252">
        <f>ROUND(E9*J9,2)</f>
        <v>0</v>
      </c>
      <c r="L9" s="252">
        <v>21</v>
      </c>
      <c r="M9" s="252">
        <f>G9*(1+L9/100)</f>
        <v>0</v>
      </c>
      <c r="N9" s="252">
        <v>0</v>
      </c>
      <c r="O9" s="252">
        <f>ROUND(E9*N9,2)</f>
        <v>0</v>
      </c>
      <c r="P9" s="252">
        <v>0</v>
      </c>
      <c r="Q9" s="252">
        <f>ROUND(E9*P9,2)</f>
        <v>0</v>
      </c>
      <c r="R9" s="252"/>
      <c r="S9" s="252" t="s">
        <v>119</v>
      </c>
      <c r="T9" s="253" t="s">
        <v>119</v>
      </c>
      <c r="U9" s="231">
        <v>0.11</v>
      </c>
      <c r="V9" s="231">
        <f>ROUND(E9*U9,2)</f>
        <v>36.08</v>
      </c>
      <c r="W9" s="231"/>
      <c r="X9" s="231" t="s">
        <v>120</v>
      </c>
      <c r="Y9" s="212"/>
      <c r="Z9" s="212"/>
      <c r="AA9" s="212"/>
      <c r="AB9" s="212"/>
      <c r="AC9" s="212"/>
      <c r="AD9" s="212"/>
      <c r="AE9" s="212"/>
      <c r="AF9" s="212"/>
      <c r="AG9" s="212" t="s">
        <v>121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7" t="s">
        <v>122</v>
      </c>
      <c r="D10" s="232"/>
      <c r="E10" s="233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123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7" t="s">
        <v>124</v>
      </c>
      <c r="D11" s="232"/>
      <c r="E11" s="233">
        <v>261.46375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123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7" t="s">
        <v>125</v>
      </c>
      <c r="D12" s="232"/>
      <c r="E12" s="233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123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7" t="s">
        <v>126</v>
      </c>
      <c r="D13" s="232"/>
      <c r="E13" s="233">
        <v>17.535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2"/>
      <c r="Z13" s="212"/>
      <c r="AA13" s="212"/>
      <c r="AB13" s="212"/>
      <c r="AC13" s="212"/>
      <c r="AD13" s="212"/>
      <c r="AE13" s="212"/>
      <c r="AF13" s="212"/>
      <c r="AG13" s="212" t="s">
        <v>123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7" t="s">
        <v>127</v>
      </c>
      <c r="D14" s="232"/>
      <c r="E14" s="233">
        <v>14.563800000000001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123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7" t="s">
        <v>128</v>
      </c>
      <c r="D15" s="232"/>
      <c r="E15" s="233">
        <v>13.31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123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7" t="s">
        <v>129</v>
      </c>
      <c r="D16" s="232"/>
      <c r="E16" s="233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123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/>
      <c r="B17" s="230"/>
      <c r="C17" s="267" t="s">
        <v>130</v>
      </c>
      <c r="D17" s="232"/>
      <c r="E17" s="233">
        <v>2.5285000000000002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2"/>
      <c r="Z17" s="212"/>
      <c r="AA17" s="212"/>
      <c r="AB17" s="212"/>
      <c r="AC17" s="212"/>
      <c r="AD17" s="212"/>
      <c r="AE17" s="212"/>
      <c r="AF17" s="212"/>
      <c r="AG17" s="212" t="s">
        <v>123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7" t="s">
        <v>131</v>
      </c>
      <c r="D18" s="232"/>
      <c r="E18" s="233">
        <v>5.56</v>
      </c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2"/>
      <c r="Z18" s="212"/>
      <c r="AA18" s="212"/>
      <c r="AB18" s="212"/>
      <c r="AC18" s="212"/>
      <c r="AD18" s="212"/>
      <c r="AE18" s="212"/>
      <c r="AF18" s="212"/>
      <c r="AG18" s="212" t="s">
        <v>123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29"/>
      <c r="B19" s="230"/>
      <c r="C19" s="267" t="s">
        <v>132</v>
      </c>
      <c r="D19" s="232"/>
      <c r="E19" s="233">
        <v>5.4249999999999998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2"/>
      <c r="Z19" s="212"/>
      <c r="AA19" s="212"/>
      <c r="AB19" s="212"/>
      <c r="AC19" s="212"/>
      <c r="AD19" s="212"/>
      <c r="AE19" s="212"/>
      <c r="AF19" s="212"/>
      <c r="AG19" s="212" t="s">
        <v>123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7" t="s">
        <v>133</v>
      </c>
      <c r="D20" s="232"/>
      <c r="E20" s="233">
        <v>7.5750000000000002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123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7">
        <v>2</v>
      </c>
      <c r="B21" s="248" t="s">
        <v>134</v>
      </c>
      <c r="C21" s="266" t="s">
        <v>135</v>
      </c>
      <c r="D21" s="249" t="s">
        <v>118</v>
      </c>
      <c r="E21" s="250">
        <v>98.388319999999993</v>
      </c>
      <c r="F21" s="251"/>
      <c r="G21" s="252">
        <f>ROUND(E21*F21,2)</f>
        <v>0</v>
      </c>
      <c r="H21" s="251"/>
      <c r="I21" s="252">
        <f>ROUND(E21*H21,2)</f>
        <v>0</v>
      </c>
      <c r="J21" s="251"/>
      <c r="K21" s="252">
        <f>ROUND(E21*J21,2)</f>
        <v>0</v>
      </c>
      <c r="L21" s="252">
        <v>21</v>
      </c>
      <c r="M21" s="252">
        <f>G21*(1+L21/100)</f>
        <v>0</v>
      </c>
      <c r="N21" s="252">
        <v>0</v>
      </c>
      <c r="O21" s="252">
        <f>ROUND(E21*N21,2)</f>
        <v>0</v>
      </c>
      <c r="P21" s="252">
        <v>0</v>
      </c>
      <c r="Q21" s="252">
        <f>ROUND(E21*P21,2)</f>
        <v>0</v>
      </c>
      <c r="R21" s="252"/>
      <c r="S21" s="252" t="s">
        <v>119</v>
      </c>
      <c r="T21" s="253" t="s">
        <v>119</v>
      </c>
      <c r="U21" s="231">
        <v>4.3099999999999999E-2</v>
      </c>
      <c r="V21" s="231">
        <f>ROUND(E21*U21,2)</f>
        <v>4.24</v>
      </c>
      <c r="W21" s="231"/>
      <c r="X21" s="231" t="s">
        <v>120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7" t="s">
        <v>136</v>
      </c>
      <c r="D22" s="232"/>
      <c r="E22" s="233">
        <v>98.388319999999993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123</v>
      </c>
      <c r="AH22" s="212">
        <v>5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7">
        <v>3</v>
      </c>
      <c r="B23" s="248" t="s">
        <v>137</v>
      </c>
      <c r="C23" s="266" t="s">
        <v>138</v>
      </c>
      <c r="D23" s="249" t="s">
        <v>118</v>
      </c>
      <c r="E23" s="250">
        <v>327.96105</v>
      </c>
      <c r="F23" s="251"/>
      <c r="G23" s="252">
        <f>ROUND(E23*F23,2)</f>
        <v>0</v>
      </c>
      <c r="H23" s="251"/>
      <c r="I23" s="252">
        <f>ROUND(E23*H23,2)</f>
        <v>0</v>
      </c>
      <c r="J23" s="251"/>
      <c r="K23" s="252">
        <f>ROUND(E23*J23,2)</f>
        <v>0</v>
      </c>
      <c r="L23" s="252">
        <v>21</v>
      </c>
      <c r="M23" s="252">
        <f>G23*(1+L23/100)</f>
        <v>0</v>
      </c>
      <c r="N23" s="252">
        <v>0</v>
      </c>
      <c r="O23" s="252">
        <f>ROUND(E23*N23,2)</f>
        <v>0</v>
      </c>
      <c r="P23" s="252">
        <v>0</v>
      </c>
      <c r="Q23" s="252">
        <f>ROUND(E23*P23,2)</f>
        <v>0</v>
      </c>
      <c r="R23" s="252"/>
      <c r="S23" s="252" t="s">
        <v>119</v>
      </c>
      <c r="T23" s="253" t="s">
        <v>119</v>
      </c>
      <c r="U23" s="231">
        <v>1.0999999999999999E-2</v>
      </c>
      <c r="V23" s="231">
        <f>ROUND(E23*U23,2)</f>
        <v>3.61</v>
      </c>
      <c r="W23" s="231"/>
      <c r="X23" s="231" t="s">
        <v>120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121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7" t="s">
        <v>139</v>
      </c>
      <c r="D24" s="232"/>
      <c r="E24" s="233">
        <v>327.96105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123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7">
        <v>4</v>
      </c>
      <c r="B25" s="248" t="s">
        <v>140</v>
      </c>
      <c r="C25" s="266" t="s">
        <v>141</v>
      </c>
      <c r="D25" s="249" t="s">
        <v>118</v>
      </c>
      <c r="E25" s="250">
        <v>125.23018</v>
      </c>
      <c r="F25" s="251"/>
      <c r="G25" s="252">
        <f>ROUND(E25*F25,2)</f>
        <v>0</v>
      </c>
      <c r="H25" s="251"/>
      <c r="I25" s="252">
        <f>ROUND(E25*H25,2)</f>
        <v>0</v>
      </c>
      <c r="J25" s="251"/>
      <c r="K25" s="252">
        <f>ROUND(E25*J25,2)</f>
        <v>0</v>
      </c>
      <c r="L25" s="252">
        <v>21</v>
      </c>
      <c r="M25" s="252">
        <f>G25*(1+L25/100)</f>
        <v>0</v>
      </c>
      <c r="N25" s="252">
        <v>0</v>
      </c>
      <c r="O25" s="252">
        <f>ROUND(E25*N25,2)</f>
        <v>0</v>
      </c>
      <c r="P25" s="252">
        <v>0</v>
      </c>
      <c r="Q25" s="252">
        <f>ROUND(E25*P25,2)</f>
        <v>0</v>
      </c>
      <c r="R25" s="252"/>
      <c r="S25" s="252" t="s">
        <v>119</v>
      </c>
      <c r="T25" s="253" t="s">
        <v>119</v>
      </c>
      <c r="U25" s="231">
        <v>0.20200000000000001</v>
      </c>
      <c r="V25" s="231">
        <f>ROUND(E25*U25,2)</f>
        <v>25.3</v>
      </c>
      <c r="W25" s="231"/>
      <c r="X25" s="231" t="s">
        <v>120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8" t="s">
        <v>142</v>
      </c>
      <c r="D26" s="254"/>
      <c r="E26" s="254"/>
      <c r="F26" s="254"/>
      <c r="G26" s="254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143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9"/>
      <c r="B27" s="230"/>
      <c r="C27" s="267" t="s">
        <v>122</v>
      </c>
      <c r="D27" s="232"/>
      <c r="E27" s="233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123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7" t="s">
        <v>144</v>
      </c>
      <c r="D28" s="232"/>
      <c r="E28" s="233">
        <v>14.414680000000001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123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29"/>
      <c r="B29" s="230"/>
      <c r="C29" s="267" t="s">
        <v>145</v>
      </c>
      <c r="D29" s="232"/>
      <c r="E29" s="233">
        <v>80.255629999999996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12"/>
      <c r="Z29" s="212"/>
      <c r="AA29" s="212"/>
      <c r="AB29" s="212"/>
      <c r="AC29" s="212"/>
      <c r="AD29" s="212"/>
      <c r="AE29" s="212"/>
      <c r="AF29" s="212"/>
      <c r="AG29" s="212" t="s">
        <v>123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29"/>
      <c r="B30" s="230"/>
      <c r="C30" s="267" t="s">
        <v>146</v>
      </c>
      <c r="D30" s="232"/>
      <c r="E30" s="233">
        <v>16.246580000000002</v>
      </c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2"/>
      <c r="Z30" s="212"/>
      <c r="AA30" s="212"/>
      <c r="AB30" s="212"/>
      <c r="AC30" s="212"/>
      <c r="AD30" s="212"/>
      <c r="AE30" s="212"/>
      <c r="AF30" s="212"/>
      <c r="AG30" s="212" t="s">
        <v>123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9"/>
      <c r="B31" s="230"/>
      <c r="C31" s="267" t="s">
        <v>125</v>
      </c>
      <c r="D31" s="232"/>
      <c r="E31" s="233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123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7" t="s">
        <v>147</v>
      </c>
      <c r="D32" s="232"/>
      <c r="E32" s="233">
        <v>5.5895000000000001</v>
      </c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123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7" t="s">
        <v>148</v>
      </c>
      <c r="D33" s="232"/>
      <c r="E33" s="233">
        <v>6.1938000000000004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123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7" t="s">
        <v>149</v>
      </c>
      <c r="D34" s="232"/>
      <c r="E34" s="233">
        <v>2.5299999999999998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123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7">
        <v>5</v>
      </c>
      <c r="B35" s="248" t="s">
        <v>150</v>
      </c>
      <c r="C35" s="266" t="s">
        <v>151</v>
      </c>
      <c r="D35" s="249" t="s">
        <v>152</v>
      </c>
      <c r="E35" s="250">
        <v>192.13749999999999</v>
      </c>
      <c r="F35" s="251"/>
      <c r="G35" s="252">
        <f>ROUND(E35*F35,2)</f>
        <v>0</v>
      </c>
      <c r="H35" s="251"/>
      <c r="I35" s="252">
        <f>ROUND(E35*H35,2)</f>
        <v>0</v>
      </c>
      <c r="J35" s="251"/>
      <c r="K35" s="252">
        <f>ROUND(E35*J35,2)</f>
        <v>0</v>
      </c>
      <c r="L35" s="252">
        <v>21</v>
      </c>
      <c r="M35" s="252">
        <f>G35*(1+L35/100)</f>
        <v>0</v>
      </c>
      <c r="N35" s="252">
        <v>0</v>
      </c>
      <c r="O35" s="252">
        <f>ROUND(E35*N35,2)</f>
        <v>0</v>
      </c>
      <c r="P35" s="252">
        <v>0</v>
      </c>
      <c r="Q35" s="252">
        <f>ROUND(E35*P35,2)</f>
        <v>0</v>
      </c>
      <c r="R35" s="252"/>
      <c r="S35" s="252" t="s">
        <v>119</v>
      </c>
      <c r="T35" s="253" t="s">
        <v>119</v>
      </c>
      <c r="U35" s="231">
        <v>9.6000000000000002E-2</v>
      </c>
      <c r="V35" s="231">
        <f>ROUND(E35*U35,2)</f>
        <v>18.45</v>
      </c>
      <c r="W35" s="231"/>
      <c r="X35" s="231" t="s">
        <v>120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7" t="s">
        <v>122</v>
      </c>
      <c r="D36" s="232"/>
      <c r="E36" s="233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12"/>
      <c r="Z36" s="212"/>
      <c r="AA36" s="212"/>
      <c r="AB36" s="212"/>
      <c r="AC36" s="212"/>
      <c r="AD36" s="212"/>
      <c r="AE36" s="212"/>
      <c r="AF36" s="212"/>
      <c r="AG36" s="212" t="s">
        <v>123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7" t="s">
        <v>153</v>
      </c>
      <c r="D37" s="232"/>
      <c r="E37" s="233">
        <v>119.9375</v>
      </c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123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29"/>
      <c r="B38" s="230"/>
      <c r="C38" s="267" t="s">
        <v>125</v>
      </c>
      <c r="D38" s="232"/>
      <c r="E38" s="233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123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7" t="s">
        <v>154</v>
      </c>
      <c r="D39" s="232"/>
      <c r="E39" s="233">
        <v>44.2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123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7" t="s">
        <v>155</v>
      </c>
      <c r="D40" s="232"/>
      <c r="E40" s="233">
        <v>5.5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123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7" t="s">
        <v>129</v>
      </c>
      <c r="D41" s="232"/>
      <c r="E41" s="233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123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67" t="s">
        <v>156</v>
      </c>
      <c r="D42" s="232"/>
      <c r="E42" s="233">
        <v>10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123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7" t="s">
        <v>157</v>
      </c>
      <c r="D43" s="232"/>
      <c r="E43" s="233">
        <v>5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123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/>
      <c r="B44" s="230"/>
      <c r="C44" s="267" t="s">
        <v>158</v>
      </c>
      <c r="D44" s="232"/>
      <c r="E44" s="233">
        <v>7.5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123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7">
        <v>6</v>
      </c>
      <c r="B45" s="248" t="s">
        <v>159</v>
      </c>
      <c r="C45" s="266" t="s">
        <v>160</v>
      </c>
      <c r="D45" s="249" t="s">
        <v>118</v>
      </c>
      <c r="E45" s="250">
        <v>327.96105</v>
      </c>
      <c r="F45" s="251"/>
      <c r="G45" s="252">
        <f>ROUND(E45*F45,2)</f>
        <v>0</v>
      </c>
      <c r="H45" s="251"/>
      <c r="I45" s="252">
        <f>ROUND(E45*H45,2)</f>
        <v>0</v>
      </c>
      <c r="J45" s="251"/>
      <c r="K45" s="252">
        <f>ROUND(E45*J45,2)</f>
        <v>0</v>
      </c>
      <c r="L45" s="252">
        <v>21</v>
      </c>
      <c r="M45" s="252">
        <f>G45*(1+L45/100)</f>
        <v>0</v>
      </c>
      <c r="N45" s="252">
        <v>0</v>
      </c>
      <c r="O45" s="252">
        <f>ROUND(E45*N45,2)</f>
        <v>0</v>
      </c>
      <c r="P45" s="252">
        <v>0</v>
      </c>
      <c r="Q45" s="252">
        <f>ROUND(E45*P45,2)</f>
        <v>0</v>
      </c>
      <c r="R45" s="252"/>
      <c r="S45" s="252" t="s">
        <v>119</v>
      </c>
      <c r="T45" s="253" t="s">
        <v>161</v>
      </c>
      <c r="U45" s="231">
        <v>0</v>
      </c>
      <c r="V45" s="231">
        <f>ROUND(E45*U45,2)</f>
        <v>0</v>
      </c>
      <c r="W45" s="231"/>
      <c r="X45" s="231" t="s">
        <v>120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7" t="s">
        <v>162</v>
      </c>
      <c r="D46" s="232"/>
      <c r="E46" s="233">
        <v>327.96105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123</v>
      </c>
      <c r="AH46" s="212">
        <v>5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47">
        <v>7</v>
      </c>
      <c r="B47" s="248" t="s">
        <v>163</v>
      </c>
      <c r="C47" s="266" t="s">
        <v>164</v>
      </c>
      <c r="D47" s="249" t="s">
        <v>165</v>
      </c>
      <c r="E47" s="250">
        <v>266.42719</v>
      </c>
      <c r="F47" s="251"/>
      <c r="G47" s="252">
        <f>ROUND(E47*F47,2)</f>
        <v>0</v>
      </c>
      <c r="H47" s="251"/>
      <c r="I47" s="252">
        <f>ROUND(E47*H47,2)</f>
        <v>0</v>
      </c>
      <c r="J47" s="251"/>
      <c r="K47" s="252">
        <f>ROUND(E47*J47,2)</f>
        <v>0</v>
      </c>
      <c r="L47" s="252">
        <v>21</v>
      </c>
      <c r="M47" s="252">
        <f>G47*(1+L47/100)</f>
        <v>0</v>
      </c>
      <c r="N47" s="252">
        <v>1</v>
      </c>
      <c r="O47" s="252">
        <f>ROUND(E47*N47,2)</f>
        <v>266.43</v>
      </c>
      <c r="P47" s="252">
        <v>0</v>
      </c>
      <c r="Q47" s="252">
        <f>ROUND(E47*P47,2)</f>
        <v>0</v>
      </c>
      <c r="R47" s="252" t="s">
        <v>166</v>
      </c>
      <c r="S47" s="252" t="s">
        <v>119</v>
      </c>
      <c r="T47" s="253" t="s">
        <v>119</v>
      </c>
      <c r="U47" s="231">
        <v>0</v>
      </c>
      <c r="V47" s="231">
        <f>ROUND(E47*U47,2)</f>
        <v>0</v>
      </c>
      <c r="W47" s="231"/>
      <c r="X47" s="231" t="s">
        <v>167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168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7" t="s">
        <v>169</v>
      </c>
      <c r="D48" s="232"/>
      <c r="E48" s="233">
        <v>231.67581999999999</v>
      </c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123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9" t="s">
        <v>170</v>
      </c>
      <c r="D49" s="234"/>
      <c r="E49" s="235">
        <v>34.751370000000001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2"/>
      <c r="Z49" s="212"/>
      <c r="AA49" s="212"/>
      <c r="AB49" s="212"/>
      <c r="AC49" s="212"/>
      <c r="AD49" s="212"/>
      <c r="AE49" s="212"/>
      <c r="AF49" s="212"/>
      <c r="AG49" s="212" t="s">
        <v>123</v>
      </c>
      <c r="AH49" s="212">
        <v>4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41" t="s">
        <v>114</v>
      </c>
      <c r="B50" s="242" t="s">
        <v>68</v>
      </c>
      <c r="C50" s="265" t="s">
        <v>69</v>
      </c>
      <c r="D50" s="243"/>
      <c r="E50" s="244"/>
      <c r="F50" s="245"/>
      <c r="G50" s="245">
        <f>SUMIF(AG51:AG131,"&lt;&gt;NOR",G51:G131)</f>
        <v>0</v>
      </c>
      <c r="H50" s="245"/>
      <c r="I50" s="245">
        <f>SUM(I51:I131)</f>
        <v>0</v>
      </c>
      <c r="J50" s="245"/>
      <c r="K50" s="245">
        <f>SUM(K51:K131)</f>
        <v>0</v>
      </c>
      <c r="L50" s="245"/>
      <c r="M50" s="245">
        <f>SUM(M51:M131)</f>
        <v>0</v>
      </c>
      <c r="N50" s="245"/>
      <c r="O50" s="245">
        <f>SUM(O51:O131)</f>
        <v>51.670000000000016</v>
      </c>
      <c r="P50" s="245"/>
      <c r="Q50" s="245">
        <f>SUM(Q51:Q131)</f>
        <v>0</v>
      </c>
      <c r="R50" s="245"/>
      <c r="S50" s="245"/>
      <c r="T50" s="246"/>
      <c r="U50" s="240"/>
      <c r="V50" s="240">
        <f>SUM(V51:V131)</f>
        <v>84.49</v>
      </c>
      <c r="W50" s="240"/>
      <c r="X50" s="240"/>
      <c r="AG50" t="s">
        <v>115</v>
      </c>
    </row>
    <row r="51" spans="1:60" outlineLevel="1" x14ac:dyDescent="0.2">
      <c r="A51" s="247">
        <v>8</v>
      </c>
      <c r="B51" s="248" t="s">
        <v>171</v>
      </c>
      <c r="C51" s="266" t="s">
        <v>172</v>
      </c>
      <c r="D51" s="249" t="s">
        <v>118</v>
      </c>
      <c r="E51" s="250">
        <v>13.433</v>
      </c>
      <c r="F51" s="251"/>
      <c r="G51" s="252">
        <f>ROUND(E51*F51,2)</f>
        <v>0</v>
      </c>
      <c r="H51" s="251"/>
      <c r="I51" s="252">
        <f>ROUND(E51*H51,2)</f>
        <v>0</v>
      </c>
      <c r="J51" s="251"/>
      <c r="K51" s="252">
        <f>ROUND(E51*J51,2)</f>
        <v>0</v>
      </c>
      <c r="L51" s="252">
        <v>21</v>
      </c>
      <c r="M51" s="252">
        <f>G51*(1+L51/100)</f>
        <v>0</v>
      </c>
      <c r="N51" s="252">
        <v>1.9205000000000001</v>
      </c>
      <c r="O51" s="252">
        <f>ROUND(E51*N51,2)</f>
        <v>25.8</v>
      </c>
      <c r="P51" s="252">
        <v>0</v>
      </c>
      <c r="Q51" s="252">
        <f>ROUND(E51*P51,2)</f>
        <v>0</v>
      </c>
      <c r="R51" s="252"/>
      <c r="S51" s="252" t="s">
        <v>119</v>
      </c>
      <c r="T51" s="253" t="s">
        <v>119</v>
      </c>
      <c r="U51" s="231">
        <v>0.76</v>
      </c>
      <c r="V51" s="231">
        <f>ROUND(E51*U51,2)</f>
        <v>10.210000000000001</v>
      </c>
      <c r="W51" s="231"/>
      <c r="X51" s="231" t="s">
        <v>120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121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7" t="s">
        <v>122</v>
      </c>
      <c r="D52" s="232"/>
      <c r="E52" s="233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123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9"/>
      <c r="B53" s="230"/>
      <c r="C53" s="267" t="s">
        <v>173</v>
      </c>
      <c r="D53" s="232"/>
      <c r="E53" s="233">
        <v>13.433</v>
      </c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123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47">
        <v>9</v>
      </c>
      <c r="B54" s="248" t="s">
        <v>174</v>
      </c>
      <c r="C54" s="266" t="s">
        <v>175</v>
      </c>
      <c r="D54" s="249" t="s">
        <v>176</v>
      </c>
      <c r="E54" s="250">
        <v>47.975000000000001</v>
      </c>
      <c r="F54" s="251"/>
      <c r="G54" s="252">
        <f>ROUND(E54*F54,2)</f>
        <v>0</v>
      </c>
      <c r="H54" s="251"/>
      <c r="I54" s="252">
        <f>ROUND(E54*H54,2)</f>
        <v>0</v>
      </c>
      <c r="J54" s="251"/>
      <c r="K54" s="252">
        <f>ROUND(E54*J54,2)</f>
        <v>0</v>
      </c>
      <c r="L54" s="252">
        <v>21</v>
      </c>
      <c r="M54" s="252">
        <f>G54*(1+L54/100)</f>
        <v>0</v>
      </c>
      <c r="N54" s="252">
        <v>0</v>
      </c>
      <c r="O54" s="252">
        <f>ROUND(E54*N54,2)</f>
        <v>0</v>
      </c>
      <c r="P54" s="252">
        <v>0</v>
      </c>
      <c r="Q54" s="252">
        <f>ROUND(E54*P54,2)</f>
        <v>0</v>
      </c>
      <c r="R54" s="252"/>
      <c r="S54" s="252" t="s">
        <v>119</v>
      </c>
      <c r="T54" s="253" t="s">
        <v>119</v>
      </c>
      <c r="U54" s="231">
        <v>5.8000000000000003E-2</v>
      </c>
      <c r="V54" s="231">
        <f>ROUND(E54*U54,2)</f>
        <v>2.78</v>
      </c>
      <c r="W54" s="231"/>
      <c r="X54" s="231" t="s">
        <v>120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121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7" t="s">
        <v>122</v>
      </c>
      <c r="D55" s="232"/>
      <c r="E55" s="233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123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7" t="s">
        <v>177</v>
      </c>
      <c r="D56" s="232"/>
      <c r="E56" s="233">
        <v>47.975000000000001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123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7">
        <v>10</v>
      </c>
      <c r="B57" s="248" t="s">
        <v>178</v>
      </c>
      <c r="C57" s="266" t="s">
        <v>179</v>
      </c>
      <c r="D57" s="249" t="s">
        <v>152</v>
      </c>
      <c r="E57" s="250">
        <v>103.14624999999999</v>
      </c>
      <c r="F57" s="251"/>
      <c r="G57" s="252">
        <f>ROUND(E57*F57,2)</f>
        <v>0</v>
      </c>
      <c r="H57" s="251"/>
      <c r="I57" s="252">
        <f>ROUND(E57*H57,2)</f>
        <v>0</v>
      </c>
      <c r="J57" s="251"/>
      <c r="K57" s="252">
        <f>ROUND(E57*J57,2)</f>
        <v>0</v>
      </c>
      <c r="L57" s="252">
        <v>21</v>
      </c>
      <c r="M57" s="252">
        <f>G57*(1+L57/100)</f>
        <v>0</v>
      </c>
      <c r="N57" s="252">
        <v>1.8000000000000001E-4</v>
      </c>
      <c r="O57" s="252">
        <f>ROUND(E57*N57,2)</f>
        <v>0.02</v>
      </c>
      <c r="P57" s="252">
        <v>0</v>
      </c>
      <c r="Q57" s="252">
        <f>ROUND(E57*P57,2)</f>
        <v>0</v>
      </c>
      <c r="R57" s="252"/>
      <c r="S57" s="252" t="s">
        <v>119</v>
      </c>
      <c r="T57" s="253" t="s">
        <v>119</v>
      </c>
      <c r="U57" s="231">
        <v>7.4999999999999997E-2</v>
      </c>
      <c r="V57" s="231">
        <f>ROUND(E57*U57,2)</f>
        <v>7.74</v>
      </c>
      <c r="W57" s="231"/>
      <c r="X57" s="231" t="s">
        <v>120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121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7" t="s">
        <v>122</v>
      </c>
      <c r="D58" s="232"/>
      <c r="E58" s="233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123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7" t="s">
        <v>180</v>
      </c>
      <c r="D59" s="232"/>
      <c r="E59" s="233">
        <v>103.14624999999999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123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7">
        <v>11</v>
      </c>
      <c r="B60" s="248" t="s">
        <v>181</v>
      </c>
      <c r="C60" s="266" t="s">
        <v>182</v>
      </c>
      <c r="D60" s="249" t="s">
        <v>118</v>
      </c>
      <c r="E60" s="250">
        <v>6.32</v>
      </c>
      <c r="F60" s="251"/>
      <c r="G60" s="252">
        <f>ROUND(E60*F60,2)</f>
        <v>0</v>
      </c>
      <c r="H60" s="251"/>
      <c r="I60" s="252">
        <f>ROUND(E60*H60,2)</f>
        <v>0</v>
      </c>
      <c r="J60" s="251"/>
      <c r="K60" s="252">
        <f>ROUND(E60*J60,2)</f>
        <v>0</v>
      </c>
      <c r="L60" s="252">
        <v>21</v>
      </c>
      <c r="M60" s="252">
        <f>G60*(1+L60/100)</f>
        <v>0</v>
      </c>
      <c r="N60" s="252">
        <v>2.1</v>
      </c>
      <c r="O60" s="252">
        <f>ROUND(E60*N60,2)</f>
        <v>13.27</v>
      </c>
      <c r="P60" s="252">
        <v>0</v>
      </c>
      <c r="Q60" s="252">
        <f>ROUND(E60*P60,2)</f>
        <v>0</v>
      </c>
      <c r="R60" s="252"/>
      <c r="S60" s="252" t="s">
        <v>119</v>
      </c>
      <c r="T60" s="253" t="s">
        <v>119</v>
      </c>
      <c r="U60" s="231">
        <v>0.96499999999999997</v>
      </c>
      <c r="V60" s="231">
        <f>ROUND(E60*U60,2)</f>
        <v>6.1</v>
      </c>
      <c r="W60" s="231"/>
      <c r="X60" s="231" t="s">
        <v>120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121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7" t="s">
        <v>129</v>
      </c>
      <c r="D61" s="232"/>
      <c r="E61" s="233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123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7" t="s">
        <v>183</v>
      </c>
      <c r="D62" s="232"/>
      <c r="E62" s="233">
        <v>1.84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123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7" t="s">
        <v>184</v>
      </c>
      <c r="D63" s="232"/>
      <c r="E63" s="233">
        <v>2.13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123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7" t="s">
        <v>185</v>
      </c>
      <c r="D64" s="232"/>
      <c r="E64" s="233">
        <v>2.35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123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47">
        <v>12</v>
      </c>
      <c r="B65" s="248" t="s">
        <v>186</v>
      </c>
      <c r="C65" s="266" t="s">
        <v>187</v>
      </c>
      <c r="D65" s="249" t="s">
        <v>152</v>
      </c>
      <c r="E65" s="250">
        <v>5.5119999999999996</v>
      </c>
      <c r="F65" s="251"/>
      <c r="G65" s="252">
        <f>ROUND(E65*F65,2)</f>
        <v>0</v>
      </c>
      <c r="H65" s="251"/>
      <c r="I65" s="252">
        <f>ROUND(E65*H65,2)</f>
        <v>0</v>
      </c>
      <c r="J65" s="251"/>
      <c r="K65" s="252">
        <f>ROUND(E65*J65,2)</f>
        <v>0</v>
      </c>
      <c r="L65" s="252">
        <v>21</v>
      </c>
      <c r="M65" s="252">
        <f>G65*(1+L65/100)</f>
        <v>0</v>
      </c>
      <c r="N65" s="252">
        <v>3.6400000000000002E-2</v>
      </c>
      <c r="O65" s="252">
        <f>ROUND(E65*N65,2)</f>
        <v>0.2</v>
      </c>
      <c r="P65" s="252">
        <v>0</v>
      </c>
      <c r="Q65" s="252">
        <f>ROUND(E65*P65,2)</f>
        <v>0</v>
      </c>
      <c r="R65" s="252"/>
      <c r="S65" s="252" t="s">
        <v>119</v>
      </c>
      <c r="T65" s="253" t="s">
        <v>119</v>
      </c>
      <c r="U65" s="231">
        <v>0.52700000000000002</v>
      </c>
      <c r="V65" s="231">
        <f>ROUND(E65*U65,2)</f>
        <v>2.9</v>
      </c>
      <c r="W65" s="231"/>
      <c r="X65" s="231" t="s">
        <v>120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7" t="s">
        <v>129</v>
      </c>
      <c r="D66" s="232"/>
      <c r="E66" s="233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123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7" t="s">
        <v>188</v>
      </c>
      <c r="D67" s="232"/>
      <c r="E67" s="233">
        <v>1.052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123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7" t="s">
        <v>189</v>
      </c>
      <c r="D68" s="232"/>
      <c r="E68" s="233">
        <v>0.72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123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29"/>
      <c r="B69" s="230"/>
      <c r="C69" s="267" t="s">
        <v>190</v>
      </c>
      <c r="D69" s="232"/>
      <c r="E69" s="233">
        <v>0.71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2"/>
      <c r="Z69" s="212"/>
      <c r="AA69" s="212"/>
      <c r="AB69" s="212"/>
      <c r="AC69" s="212"/>
      <c r="AD69" s="212"/>
      <c r="AE69" s="212"/>
      <c r="AF69" s="212"/>
      <c r="AG69" s="212" t="s">
        <v>123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9"/>
      <c r="B70" s="230"/>
      <c r="C70" s="267" t="s">
        <v>191</v>
      </c>
      <c r="D70" s="232"/>
      <c r="E70" s="233">
        <v>0.88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123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7" t="s">
        <v>192</v>
      </c>
      <c r="D71" s="232"/>
      <c r="E71" s="233">
        <v>1.27</v>
      </c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123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9"/>
      <c r="B72" s="230"/>
      <c r="C72" s="267" t="s">
        <v>191</v>
      </c>
      <c r="D72" s="232"/>
      <c r="E72" s="233">
        <v>0.88</v>
      </c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123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47">
        <v>13</v>
      </c>
      <c r="B73" s="248" t="s">
        <v>193</v>
      </c>
      <c r="C73" s="266" t="s">
        <v>194</v>
      </c>
      <c r="D73" s="249" t="s">
        <v>152</v>
      </c>
      <c r="E73" s="250">
        <v>5.5119999999999996</v>
      </c>
      <c r="F73" s="251"/>
      <c r="G73" s="252">
        <f>ROUND(E73*F73,2)</f>
        <v>0</v>
      </c>
      <c r="H73" s="251"/>
      <c r="I73" s="252">
        <f>ROUND(E73*H73,2)</f>
        <v>0</v>
      </c>
      <c r="J73" s="251"/>
      <c r="K73" s="252">
        <f>ROUND(E73*J73,2)</f>
        <v>0</v>
      </c>
      <c r="L73" s="252">
        <v>21</v>
      </c>
      <c r="M73" s="252">
        <f>G73*(1+L73/100)</f>
        <v>0</v>
      </c>
      <c r="N73" s="252">
        <v>0</v>
      </c>
      <c r="O73" s="252">
        <f>ROUND(E73*N73,2)</f>
        <v>0</v>
      </c>
      <c r="P73" s="252">
        <v>0</v>
      </c>
      <c r="Q73" s="252">
        <f>ROUND(E73*P73,2)</f>
        <v>0</v>
      </c>
      <c r="R73" s="252"/>
      <c r="S73" s="252" t="s">
        <v>119</v>
      </c>
      <c r="T73" s="253" t="s">
        <v>119</v>
      </c>
      <c r="U73" s="231">
        <v>0.32</v>
      </c>
      <c r="V73" s="231">
        <f>ROUND(E73*U73,2)</f>
        <v>1.76</v>
      </c>
      <c r="W73" s="231"/>
      <c r="X73" s="231" t="s">
        <v>120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121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29"/>
      <c r="B74" s="230"/>
      <c r="C74" s="268" t="s">
        <v>195</v>
      </c>
      <c r="D74" s="254"/>
      <c r="E74" s="254"/>
      <c r="F74" s="254"/>
      <c r="G74" s="254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2"/>
      <c r="Z74" s="212"/>
      <c r="AA74" s="212"/>
      <c r="AB74" s="212"/>
      <c r="AC74" s="212"/>
      <c r="AD74" s="212"/>
      <c r="AE74" s="212"/>
      <c r="AF74" s="212"/>
      <c r="AG74" s="212" t="s">
        <v>143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9"/>
      <c r="B75" s="230"/>
      <c r="C75" s="267" t="s">
        <v>196</v>
      </c>
      <c r="D75" s="232"/>
      <c r="E75" s="233">
        <v>5.5119999999999996</v>
      </c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123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7">
        <v>14</v>
      </c>
      <c r="B76" s="248" t="s">
        <v>197</v>
      </c>
      <c r="C76" s="266" t="s">
        <v>198</v>
      </c>
      <c r="D76" s="249" t="s">
        <v>118</v>
      </c>
      <c r="E76" s="250">
        <v>0.25</v>
      </c>
      <c r="F76" s="251"/>
      <c r="G76" s="252">
        <f>ROUND(E76*F76,2)</f>
        <v>0</v>
      </c>
      <c r="H76" s="251"/>
      <c r="I76" s="252">
        <f>ROUND(E76*H76,2)</f>
        <v>0</v>
      </c>
      <c r="J76" s="251"/>
      <c r="K76" s="252">
        <f>ROUND(E76*J76,2)</f>
        <v>0</v>
      </c>
      <c r="L76" s="252">
        <v>21</v>
      </c>
      <c r="M76" s="252">
        <f>G76*(1+L76/100)</f>
        <v>0</v>
      </c>
      <c r="N76" s="252">
        <v>2.5249999999999999</v>
      </c>
      <c r="O76" s="252">
        <f>ROUND(E76*N76,2)</f>
        <v>0.63</v>
      </c>
      <c r="P76" s="252">
        <v>0</v>
      </c>
      <c r="Q76" s="252">
        <f>ROUND(E76*P76,2)</f>
        <v>0</v>
      </c>
      <c r="R76" s="252"/>
      <c r="S76" s="252" t="s">
        <v>119</v>
      </c>
      <c r="T76" s="253" t="s">
        <v>119</v>
      </c>
      <c r="U76" s="231">
        <v>0.47699999999999998</v>
      </c>
      <c r="V76" s="231">
        <f>ROUND(E76*U76,2)</f>
        <v>0.12</v>
      </c>
      <c r="W76" s="231"/>
      <c r="X76" s="231" t="s">
        <v>120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121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8" t="s">
        <v>199</v>
      </c>
      <c r="D77" s="254"/>
      <c r="E77" s="254"/>
      <c r="F77" s="254"/>
      <c r="G77" s="254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143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67" t="s">
        <v>125</v>
      </c>
      <c r="D78" s="232"/>
      <c r="E78" s="233"/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2"/>
      <c r="Z78" s="212"/>
      <c r="AA78" s="212"/>
      <c r="AB78" s="212"/>
      <c r="AC78" s="212"/>
      <c r="AD78" s="212"/>
      <c r="AE78" s="212"/>
      <c r="AF78" s="212"/>
      <c r="AG78" s="212" t="s">
        <v>123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67" t="s">
        <v>200</v>
      </c>
      <c r="D79" s="232"/>
      <c r="E79" s="233">
        <v>0.25</v>
      </c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123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47">
        <v>15</v>
      </c>
      <c r="B80" s="248" t="s">
        <v>201</v>
      </c>
      <c r="C80" s="266" t="s">
        <v>202</v>
      </c>
      <c r="D80" s="249" t="s">
        <v>118</v>
      </c>
      <c r="E80" s="250">
        <v>3.4624999999999999</v>
      </c>
      <c r="F80" s="251"/>
      <c r="G80" s="252">
        <f>ROUND(E80*F80,2)</f>
        <v>0</v>
      </c>
      <c r="H80" s="251"/>
      <c r="I80" s="252">
        <f>ROUND(E80*H80,2)</f>
        <v>0</v>
      </c>
      <c r="J80" s="251"/>
      <c r="K80" s="252">
        <f>ROUND(E80*J80,2)</f>
        <v>0</v>
      </c>
      <c r="L80" s="252">
        <v>21</v>
      </c>
      <c r="M80" s="252">
        <f>G80*(1+L80/100)</f>
        <v>0</v>
      </c>
      <c r="N80" s="252">
        <v>2.5249999999999999</v>
      </c>
      <c r="O80" s="252">
        <f>ROUND(E80*N80,2)</f>
        <v>8.74</v>
      </c>
      <c r="P80" s="252">
        <v>0</v>
      </c>
      <c r="Q80" s="252">
        <f>ROUND(E80*P80,2)</f>
        <v>0</v>
      </c>
      <c r="R80" s="252"/>
      <c r="S80" s="252" t="s">
        <v>119</v>
      </c>
      <c r="T80" s="253" t="s">
        <v>119</v>
      </c>
      <c r="U80" s="231">
        <v>0.48</v>
      </c>
      <c r="V80" s="231">
        <f>ROUND(E80*U80,2)</f>
        <v>1.66</v>
      </c>
      <c r="W80" s="231"/>
      <c r="X80" s="231" t="s">
        <v>120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121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9"/>
      <c r="B81" s="230"/>
      <c r="C81" s="267" t="s">
        <v>129</v>
      </c>
      <c r="D81" s="232"/>
      <c r="E81" s="233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123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7" t="s">
        <v>203</v>
      </c>
      <c r="D82" s="232"/>
      <c r="E82" s="233">
        <v>0.27</v>
      </c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123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9"/>
      <c r="B83" s="230"/>
      <c r="C83" s="267" t="s">
        <v>204</v>
      </c>
      <c r="D83" s="232"/>
      <c r="E83" s="233">
        <v>0.85499999999999998</v>
      </c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2"/>
      <c r="Z83" s="212"/>
      <c r="AA83" s="212"/>
      <c r="AB83" s="212"/>
      <c r="AC83" s="212"/>
      <c r="AD83" s="212"/>
      <c r="AE83" s="212"/>
      <c r="AF83" s="212"/>
      <c r="AG83" s="212" t="s">
        <v>123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7" t="s">
        <v>205</v>
      </c>
      <c r="D84" s="232"/>
      <c r="E84" s="233">
        <v>0.627</v>
      </c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123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7" t="s">
        <v>206</v>
      </c>
      <c r="D85" s="232"/>
      <c r="E85" s="233">
        <v>0.33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123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7" t="s">
        <v>207</v>
      </c>
      <c r="D86" s="232"/>
      <c r="E86" s="233">
        <v>1.0505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123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7" t="s">
        <v>206</v>
      </c>
      <c r="D87" s="232"/>
      <c r="E87" s="233">
        <v>0.33</v>
      </c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123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7">
        <v>16</v>
      </c>
      <c r="B88" s="248" t="s">
        <v>208</v>
      </c>
      <c r="C88" s="266" t="s">
        <v>209</v>
      </c>
      <c r="D88" s="249" t="s">
        <v>152</v>
      </c>
      <c r="E88" s="250">
        <v>21.376999999999999</v>
      </c>
      <c r="F88" s="251"/>
      <c r="G88" s="252">
        <f>ROUND(E88*F88,2)</f>
        <v>0</v>
      </c>
      <c r="H88" s="251"/>
      <c r="I88" s="252">
        <f>ROUND(E88*H88,2)</f>
        <v>0</v>
      </c>
      <c r="J88" s="251"/>
      <c r="K88" s="252">
        <f>ROUND(E88*J88,2)</f>
        <v>0</v>
      </c>
      <c r="L88" s="252">
        <v>21</v>
      </c>
      <c r="M88" s="252">
        <f>G88*(1+L88/100)</f>
        <v>0</v>
      </c>
      <c r="N88" s="252">
        <v>3.916E-2</v>
      </c>
      <c r="O88" s="252">
        <f>ROUND(E88*N88,2)</f>
        <v>0.84</v>
      </c>
      <c r="P88" s="252">
        <v>0</v>
      </c>
      <c r="Q88" s="252">
        <f>ROUND(E88*P88,2)</f>
        <v>0</v>
      </c>
      <c r="R88" s="252"/>
      <c r="S88" s="252" t="s">
        <v>119</v>
      </c>
      <c r="T88" s="253" t="s">
        <v>119</v>
      </c>
      <c r="U88" s="231">
        <v>1.05</v>
      </c>
      <c r="V88" s="231">
        <f>ROUND(E88*U88,2)</f>
        <v>22.45</v>
      </c>
      <c r="W88" s="231"/>
      <c r="X88" s="231" t="s">
        <v>120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121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7" t="s">
        <v>129</v>
      </c>
      <c r="D89" s="232"/>
      <c r="E89" s="233"/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123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7" t="s">
        <v>210</v>
      </c>
      <c r="D90" s="232"/>
      <c r="E90" s="233">
        <v>1.8</v>
      </c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2"/>
      <c r="Z90" s="212"/>
      <c r="AA90" s="212"/>
      <c r="AB90" s="212"/>
      <c r="AC90" s="212"/>
      <c r="AD90" s="212"/>
      <c r="AE90" s="212"/>
      <c r="AF90" s="212"/>
      <c r="AG90" s="212" t="s">
        <v>123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7" t="s">
        <v>211</v>
      </c>
      <c r="D91" s="232"/>
      <c r="E91" s="233">
        <v>0.3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123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29"/>
      <c r="B92" s="230"/>
      <c r="C92" s="267" t="s">
        <v>212</v>
      </c>
      <c r="D92" s="232"/>
      <c r="E92" s="233">
        <v>3.42</v>
      </c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123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7" t="s">
        <v>213</v>
      </c>
      <c r="D93" s="232"/>
      <c r="E93" s="233">
        <v>0.95</v>
      </c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123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9"/>
      <c r="B94" s="230"/>
      <c r="C94" s="267" t="s">
        <v>214</v>
      </c>
      <c r="D94" s="232"/>
      <c r="E94" s="233">
        <v>4.18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123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7" t="s">
        <v>215</v>
      </c>
      <c r="D95" s="232"/>
      <c r="E95" s="233">
        <v>0.56999999999999995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123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29"/>
      <c r="B96" s="230"/>
      <c r="C96" s="267" t="s">
        <v>216</v>
      </c>
      <c r="D96" s="232"/>
      <c r="E96" s="233">
        <v>2.2000000000000002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2"/>
      <c r="Z96" s="212"/>
      <c r="AA96" s="212"/>
      <c r="AB96" s="212"/>
      <c r="AC96" s="212"/>
      <c r="AD96" s="212"/>
      <c r="AE96" s="212"/>
      <c r="AF96" s="212"/>
      <c r="AG96" s="212" t="s">
        <v>123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7" t="s">
        <v>211</v>
      </c>
      <c r="D97" s="232"/>
      <c r="E97" s="233">
        <v>0.3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2"/>
      <c r="Z97" s="212"/>
      <c r="AA97" s="212"/>
      <c r="AB97" s="212"/>
      <c r="AC97" s="212"/>
      <c r="AD97" s="212"/>
      <c r="AE97" s="212"/>
      <c r="AF97" s="212"/>
      <c r="AG97" s="212" t="s">
        <v>123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29"/>
      <c r="B98" s="230"/>
      <c r="C98" s="267" t="s">
        <v>217</v>
      </c>
      <c r="D98" s="232"/>
      <c r="E98" s="233">
        <v>4.202</v>
      </c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123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/>
      <c r="B99" s="230"/>
      <c r="C99" s="267" t="s">
        <v>218</v>
      </c>
      <c r="D99" s="232"/>
      <c r="E99" s="233">
        <v>0.95499999999999996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2"/>
      <c r="Z99" s="212"/>
      <c r="AA99" s="212"/>
      <c r="AB99" s="212"/>
      <c r="AC99" s="212"/>
      <c r="AD99" s="212"/>
      <c r="AE99" s="212"/>
      <c r="AF99" s="212"/>
      <c r="AG99" s="212" t="s">
        <v>123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9"/>
      <c r="B100" s="230"/>
      <c r="C100" s="267" t="s">
        <v>216</v>
      </c>
      <c r="D100" s="232"/>
      <c r="E100" s="233">
        <v>2.2000000000000002</v>
      </c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123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7" t="s">
        <v>211</v>
      </c>
      <c r="D101" s="232"/>
      <c r="E101" s="233">
        <v>0.3</v>
      </c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123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47">
        <v>17</v>
      </c>
      <c r="B102" s="248" t="s">
        <v>219</v>
      </c>
      <c r="C102" s="266" t="s">
        <v>220</v>
      </c>
      <c r="D102" s="249" t="s">
        <v>152</v>
      </c>
      <c r="E102" s="250">
        <v>1.25</v>
      </c>
      <c r="F102" s="251"/>
      <c r="G102" s="252">
        <f>ROUND(E102*F102,2)</f>
        <v>0</v>
      </c>
      <c r="H102" s="251"/>
      <c r="I102" s="252">
        <f>ROUND(E102*H102,2)</f>
        <v>0</v>
      </c>
      <c r="J102" s="251"/>
      <c r="K102" s="252">
        <f>ROUND(E102*J102,2)</f>
        <v>0</v>
      </c>
      <c r="L102" s="252">
        <v>21</v>
      </c>
      <c r="M102" s="252">
        <f>G102*(1+L102/100)</f>
        <v>0</v>
      </c>
      <c r="N102" s="252">
        <v>3.6339999999999997E-2</v>
      </c>
      <c r="O102" s="252">
        <f>ROUND(E102*N102,2)</f>
        <v>0.05</v>
      </c>
      <c r="P102" s="252">
        <v>0</v>
      </c>
      <c r="Q102" s="252">
        <f>ROUND(E102*P102,2)</f>
        <v>0</v>
      </c>
      <c r="R102" s="252"/>
      <c r="S102" s="252" t="s">
        <v>119</v>
      </c>
      <c r="T102" s="253" t="s">
        <v>119</v>
      </c>
      <c r="U102" s="231">
        <v>0.52700000000000002</v>
      </c>
      <c r="V102" s="231">
        <f>ROUND(E102*U102,2)</f>
        <v>0.66</v>
      </c>
      <c r="W102" s="231"/>
      <c r="X102" s="231" t="s">
        <v>120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121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7" t="s">
        <v>125</v>
      </c>
      <c r="D103" s="232"/>
      <c r="E103" s="233"/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123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7" t="s">
        <v>221</v>
      </c>
      <c r="D104" s="232"/>
      <c r="E104" s="233">
        <v>1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123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7" t="s">
        <v>222</v>
      </c>
      <c r="D105" s="232"/>
      <c r="E105" s="233">
        <v>0.25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123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7">
        <v>18</v>
      </c>
      <c r="B106" s="248" t="s">
        <v>223</v>
      </c>
      <c r="C106" s="266" t="s">
        <v>224</v>
      </c>
      <c r="D106" s="249" t="s">
        <v>152</v>
      </c>
      <c r="E106" s="250">
        <v>22.626999999999999</v>
      </c>
      <c r="F106" s="251"/>
      <c r="G106" s="252">
        <f>ROUND(E106*F106,2)</f>
        <v>0</v>
      </c>
      <c r="H106" s="251"/>
      <c r="I106" s="252">
        <f>ROUND(E106*H106,2)</f>
        <v>0</v>
      </c>
      <c r="J106" s="251"/>
      <c r="K106" s="252">
        <f>ROUND(E106*J106,2)</f>
        <v>0</v>
      </c>
      <c r="L106" s="252">
        <v>21</v>
      </c>
      <c r="M106" s="252">
        <f>G106*(1+L106/100)</f>
        <v>0</v>
      </c>
      <c r="N106" s="252">
        <v>0</v>
      </c>
      <c r="O106" s="252">
        <f>ROUND(E106*N106,2)</f>
        <v>0</v>
      </c>
      <c r="P106" s="252">
        <v>0</v>
      </c>
      <c r="Q106" s="252">
        <f>ROUND(E106*P106,2)</f>
        <v>0</v>
      </c>
      <c r="R106" s="252"/>
      <c r="S106" s="252" t="s">
        <v>119</v>
      </c>
      <c r="T106" s="253" t="s">
        <v>119</v>
      </c>
      <c r="U106" s="231">
        <v>0.32</v>
      </c>
      <c r="V106" s="231">
        <f>ROUND(E106*U106,2)</f>
        <v>7.24</v>
      </c>
      <c r="W106" s="231"/>
      <c r="X106" s="231" t="s">
        <v>120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121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8" t="s">
        <v>225</v>
      </c>
      <c r="D107" s="254"/>
      <c r="E107" s="254"/>
      <c r="F107" s="254"/>
      <c r="G107" s="254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143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9"/>
      <c r="B108" s="230"/>
      <c r="C108" s="267" t="s">
        <v>226</v>
      </c>
      <c r="D108" s="232"/>
      <c r="E108" s="233">
        <v>21.376999999999999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123</v>
      </c>
      <c r="AH108" s="212">
        <v>5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7" t="s">
        <v>227</v>
      </c>
      <c r="D109" s="232"/>
      <c r="E109" s="233">
        <v>1.25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123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47">
        <v>19</v>
      </c>
      <c r="B110" s="248" t="s">
        <v>228</v>
      </c>
      <c r="C110" s="266" t="s">
        <v>229</v>
      </c>
      <c r="D110" s="249" t="s">
        <v>165</v>
      </c>
      <c r="E110" s="250">
        <v>0.24238000000000001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21</v>
      </c>
      <c r="M110" s="252">
        <f>G110*(1+L110/100)</f>
        <v>0</v>
      </c>
      <c r="N110" s="252">
        <v>1.0211600000000001</v>
      </c>
      <c r="O110" s="252">
        <f>ROUND(E110*N110,2)</f>
        <v>0.25</v>
      </c>
      <c r="P110" s="252">
        <v>0</v>
      </c>
      <c r="Q110" s="252">
        <f>ROUND(E110*P110,2)</f>
        <v>0</v>
      </c>
      <c r="R110" s="252"/>
      <c r="S110" s="252" t="s">
        <v>119</v>
      </c>
      <c r="T110" s="253" t="s">
        <v>119</v>
      </c>
      <c r="U110" s="231">
        <v>23.530999999999999</v>
      </c>
      <c r="V110" s="231">
        <f>ROUND(E110*U110,2)</f>
        <v>5.7</v>
      </c>
      <c r="W110" s="231"/>
      <c r="X110" s="231" t="s">
        <v>120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121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9"/>
      <c r="B111" s="230"/>
      <c r="C111" s="267" t="s">
        <v>230</v>
      </c>
      <c r="D111" s="232"/>
      <c r="E111" s="233">
        <v>0.24238000000000001</v>
      </c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1"/>
      <c r="U111" s="231"/>
      <c r="V111" s="231"/>
      <c r="W111" s="231"/>
      <c r="X111" s="23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123</v>
      </c>
      <c r="AH111" s="212">
        <v>5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47">
        <v>20</v>
      </c>
      <c r="B112" s="248" t="s">
        <v>231</v>
      </c>
      <c r="C112" s="266" t="s">
        <v>232</v>
      </c>
      <c r="D112" s="249" t="s">
        <v>152</v>
      </c>
      <c r="E112" s="250">
        <v>105.545</v>
      </c>
      <c r="F112" s="251"/>
      <c r="G112" s="252">
        <f>ROUND(E112*F112,2)</f>
        <v>0</v>
      </c>
      <c r="H112" s="251"/>
      <c r="I112" s="252">
        <f>ROUND(E112*H112,2)</f>
        <v>0</v>
      </c>
      <c r="J112" s="251"/>
      <c r="K112" s="252">
        <f>ROUND(E112*J112,2)</f>
        <v>0</v>
      </c>
      <c r="L112" s="252">
        <v>21</v>
      </c>
      <c r="M112" s="252">
        <f>G112*(1+L112/100)</f>
        <v>0</v>
      </c>
      <c r="N112" s="252">
        <v>3.0000000000000001E-5</v>
      </c>
      <c r="O112" s="252">
        <f>ROUND(E112*N112,2)</f>
        <v>0</v>
      </c>
      <c r="P112" s="252">
        <v>0</v>
      </c>
      <c r="Q112" s="252">
        <f>ROUND(E112*P112,2)</f>
        <v>0</v>
      </c>
      <c r="R112" s="252"/>
      <c r="S112" s="252" t="s">
        <v>119</v>
      </c>
      <c r="T112" s="253" t="s">
        <v>119</v>
      </c>
      <c r="U112" s="231">
        <v>5.7000000000000002E-2</v>
      </c>
      <c r="V112" s="231">
        <f>ROUND(E112*U112,2)</f>
        <v>6.02</v>
      </c>
      <c r="W112" s="231"/>
      <c r="X112" s="231" t="s">
        <v>120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121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7" t="s">
        <v>122</v>
      </c>
      <c r="D113" s="232"/>
      <c r="E113" s="233"/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123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9"/>
      <c r="B114" s="230"/>
      <c r="C114" s="267" t="s">
        <v>233</v>
      </c>
      <c r="D114" s="232"/>
      <c r="E114" s="233">
        <v>105.545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123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7">
        <v>21</v>
      </c>
      <c r="B115" s="248" t="s">
        <v>234</v>
      </c>
      <c r="C115" s="266" t="s">
        <v>235</v>
      </c>
      <c r="D115" s="249" t="s">
        <v>118</v>
      </c>
      <c r="E115" s="250">
        <v>4.0778800000000004</v>
      </c>
      <c r="F115" s="251"/>
      <c r="G115" s="252">
        <f>ROUND(E115*F115,2)</f>
        <v>0</v>
      </c>
      <c r="H115" s="251"/>
      <c r="I115" s="252">
        <f>ROUND(E115*H115,2)</f>
        <v>0</v>
      </c>
      <c r="J115" s="251"/>
      <c r="K115" s="252">
        <f>ROUND(E115*J115,2)</f>
        <v>0</v>
      </c>
      <c r="L115" s="252">
        <v>21</v>
      </c>
      <c r="M115" s="252">
        <f>G115*(1+L115/100)</f>
        <v>0</v>
      </c>
      <c r="N115" s="252">
        <v>0</v>
      </c>
      <c r="O115" s="252">
        <f>ROUND(E115*N115,2)</f>
        <v>0</v>
      </c>
      <c r="P115" s="252">
        <v>0</v>
      </c>
      <c r="Q115" s="252">
        <f>ROUND(E115*P115,2)</f>
        <v>0</v>
      </c>
      <c r="R115" s="252"/>
      <c r="S115" s="252" t="s">
        <v>236</v>
      </c>
      <c r="T115" s="253" t="s">
        <v>119</v>
      </c>
      <c r="U115" s="231">
        <v>2.2440000000000002</v>
      </c>
      <c r="V115" s="231">
        <f>ROUND(E115*U115,2)</f>
        <v>9.15</v>
      </c>
      <c r="W115" s="231"/>
      <c r="X115" s="231" t="s">
        <v>120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121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9"/>
      <c r="B116" s="230"/>
      <c r="C116" s="268" t="s">
        <v>237</v>
      </c>
      <c r="D116" s="254"/>
      <c r="E116" s="254"/>
      <c r="F116" s="254"/>
      <c r="G116" s="254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70" t="s">
        <v>238</v>
      </c>
      <c r="D117" s="255"/>
      <c r="E117" s="255"/>
      <c r="F117" s="255"/>
      <c r="G117" s="255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143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9"/>
      <c r="B118" s="230"/>
      <c r="C118" s="267" t="s">
        <v>122</v>
      </c>
      <c r="D118" s="232"/>
      <c r="E118" s="233"/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123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7" t="s">
        <v>239</v>
      </c>
      <c r="D119" s="232"/>
      <c r="E119" s="233">
        <v>4.0778800000000004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123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7">
        <v>22</v>
      </c>
      <c r="B120" s="248" t="s">
        <v>240</v>
      </c>
      <c r="C120" s="266" t="s">
        <v>241</v>
      </c>
      <c r="D120" s="249" t="s">
        <v>176</v>
      </c>
      <c r="E120" s="250">
        <v>4</v>
      </c>
      <c r="F120" s="251"/>
      <c r="G120" s="252">
        <f>ROUND(E120*F120,2)</f>
        <v>0</v>
      </c>
      <c r="H120" s="251"/>
      <c r="I120" s="252">
        <f>ROUND(E120*H120,2)</f>
        <v>0</v>
      </c>
      <c r="J120" s="251"/>
      <c r="K120" s="252">
        <f>ROUND(E120*J120,2)</f>
        <v>0</v>
      </c>
      <c r="L120" s="252">
        <v>21</v>
      </c>
      <c r="M120" s="252">
        <f>G120*(1+L120/100)</f>
        <v>0</v>
      </c>
      <c r="N120" s="252">
        <v>0.43665999999999999</v>
      </c>
      <c r="O120" s="252">
        <f>ROUND(E120*N120,2)</f>
        <v>1.75</v>
      </c>
      <c r="P120" s="252">
        <v>0</v>
      </c>
      <c r="Q120" s="252">
        <f>ROUND(E120*P120,2)</f>
        <v>0</v>
      </c>
      <c r="R120" s="252"/>
      <c r="S120" s="252" t="s">
        <v>119</v>
      </c>
      <c r="T120" s="253" t="s">
        <v>119</v>
      </c>
      <c r="U120" s="231">
        <v>0</v>
      </c>
      <c r="V120" s="231">
        <f>ROUND(E120*U120,2)</f>
        <v>0</v>
      </c>
      <c r="W120" s="231"/>
      <c r="X120" s="231" t="s">
        <v>242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243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7" t="s">
        <v>122</v>
      </c>
      <c r="D121" s="232"/>
      <c r="E121" s="233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123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9"/>
      <c r="B122" s="230"/>
      <c r="C122" s="267" t="s">
        <v>244</v>
      </c>
      <c r="D122" s="232"/>
      <c r="E122" s="233">
        <v>4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123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47">
        <v>23</v>
      </c>
      <c r="B123" s="248" t="s">
        <v>245</v>
      </c>
      <c r="C123" s="266" t="s">
        <v>246</v>
      </c>
      <c r="D123" s="249" t="s">
        <v>176</v>
      </c>
      <c r="E123" s="250">
        <v>49.414250000000003</v>
      </c>
      <c r="F123" s="251"/>
      <c r="G123" s="252">
        <f>ROUND(E123*F123,2)</f>
        <v>0</v>
      </c>
      <c r="H123" s="251"/>
      <c r="I123" s="252">
        <f>ROUND(E123*H123,2)</f>
        <v>0</v>
      </c>
      <c r="J123" s="251"/>
      <c r="K123" s="252">
        <f>ROUND(E123*J123,2)</f>
        <v>0</v>
      </c>
      <c r="L123" s="252">
        <v>21</v>
      </c>
      <c r="M123" s="252">
        <f>G123*(1+L123/100)</f>
        <v>0</v>
      </c>
      <c r="N123" s="252">
        <v>5.9999999999999995E-4</v>
      </c>
      <c r="O123" s="252">
        <f>ROUND(E123*N123,2)</f>
        <v>0.03</v>
      </c>
      <c r="P123" s="252">
        <v>0</v>
      </c>
      <c r="Q123" s="252">
        <f>ROUND(E123*P123,2)</f>
        <v>0</v>
      </c>
      <c r="R123" s="252" t="s">
        <v>166</v>
      </c>
      <c r="S123" s="252" t="s">
        <v>119</v>
      </c>
      <c r="T123" s="253" t="s">
        <v>119</v>
      </c>
      <c r="U123" s="231">
        <v>0</v>
      </c>
      <c r="V123" s="231">
        <f>ROUND(E123*U123,2)</f>
        <v>0</v>
      </c>
      <c r="W123" s="231"/>
      <c r="X123" s="231" t="s">
        <v>167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168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/>
      <c r="B124" s="230"/>
      <c r="C124" s="267" t="s">
        <v>247</v>
      </c>
      <c r="D124" s="232"/>
      <c r="E124" s="233">
        <v>47.975000000000001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123</v>
      </c>
      <c r="AH124" s="212">
        <v>5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69" t="s">
        <v>248</v>
      </c>
      <c r="D125" s="234"/>
      <c r="E125" s="235">
        <v>1.4392499999999999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123</v>
      </c>
      <c r="AH125" s="212">
        <v>4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47">
        <v>24</v>
      </c>
      <c r="B126" s="248" t="s">
        <v>249</v>
      </c>
      <c r="C126" s="266" t="s">
        <v>250</v>
      </c>
      <c r="D126" s="249" t="s">
        <v>152</v>
      </c>
      <c r="E126" s="250">
        <v>113.46088</v>
      </c>
      <c r="F126" s="251"/>
      <c r="G126" s="252">
        <f>ROUND(E126*F126,2)</f>
        <v>0</v>
      </c>
      <c r="H126" s="251"/>
      <c r="I126" s="252">
        <f>ROUND(E126*H126,2)</f>
        <v>0</v>
      </c>
      <c r="J126" s="251"/>
      <c r="K126" s="252">
        <f>ROUND(E126*J126,2)</f>
        <v>0</v>
      </c>
      <c r="L126" s="252">
        <v>21</v>
      </c>
      <c r="M126" s="252">
        <f>G126*(1+L126/100)</f>
        <v>0</v>
      </c>
      <c r="N126" s="252">
        <v>2.9999999999999997E-4</v>
      </c>
      <c r="O126" s="252">
        <f>ROUND(E126*N126,2)</f>
        <v>0.03</v>
      </c>
      <c r="P126" s="252">
        <v>0</v>
      </c>
      <c r="Q126" s="252">
        <f>ROUND(E126*P126,2)</f>
        <v>0</v>
      </c>
      <c r="R126" s="252" t="s">
        <v>166</v>
      </c>
      <c r="S126" s="252" t="s">
        <v>119</v>
      </c>
      <c r="T126" s="253" t="s">
        <v>119</v>
      </c>
      <c r="U126" s="231">
        <v>0</v>
      </c>
      <c r="V126" s="231">
        <f>ROUND(E126*U126,2)</f>
        <v>0</v>
      </c>
      <c r="W126" s="231"/>
      <c r="X126" s="231" t="s">
        <v>167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168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29"/>
      <c r="B127" s="230"/>
      <c r="C127" s="267" t="s">
        <v>251</v>
      </c>
      <c r="D127" s="232"/>
      <c r="E127" s="233">
        <v>103.14624999999999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123</v>
      </c>
      <c r="AH127" s="212">
        <v>5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29"/>
      <c r="B128" s="230"/>
      <c r="C128" s="269" t="s">
        <v>252</v>
      </c>
      <c r="D128" s="234"/>
      <c r="E128" s="235">
        <v>10.314629999999999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123</v>
      </c>
      <c r="AH128" s="212">
        <v>4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47">
        <v>25</v>
      </c>
      <c r="B129" s="248" t="s">
        <v>253</v>
      </c>
      <c r="C129" s="266" t="s">
        <v>254</v>
      </c>
      <c r="D129" s="249" t="s">
        <v>152</v>
      </c>
      <c r="E129" s="250">
        <v>116.09950000000001</v>
      </c>
      <c r="F129" s="251"/>
      <c r="G129" s="252">
        <f>ROUND(E129*F129,2)</f>
        <v>0</v>
      </c>
      <c r="H129" s="251"/>
      <c r="I129" s="252">
        <f>ROUND(E129*H129,2)</f>
        <v>0</v>
      </c>
      <c r="J129" s="251"/>
      <c r="K129" s="252">
        <f>ROUND(E129*J129,2)</f>
        <v>0</v>
      </c>
      <c r="L129" s="252">
        <v>21</v>
      </c>
      <c r="M129" s="252">
        <f>G129*(1+L129/100)</f>
        <v>0</v>
      </c>
      <c r="N129" s="252">
        <v>5.0000000000000001E-4</v>
      </c>
      <c r="O129" s="252">
        <f>ROUND(E129*N129,2)</f>
        <v>0.06</v>
      </c>
      <c r="P129" s="252">
        <v>0</v>
      </c>
      <c r="Q129" s="252">
        <f>ROUND(E129*P129,2)</f>
        <v>0</v>
      </c>
      <c r="R129" s="252" t="s">
        <v>166</v>
      </c>
      <c r="S129" s="252" t="s">
        <v>119</v>
      </c>
      <c r="T129" s="253" t="s">
        <v>119</v>
      </c>
      <c r="U129" s="231">
        <v>0</v>
      </c>
      <c r="V129" s="231">
        <f>ROUND(E129*U129,2)</f>
        <v>0</v>
      </c>
      <c r="W129" s="231"/>
      <c r="X129" s="231" t="s">
        <v>167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168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29"/>
      <c r="B130" s="230"/>
      <c r="C130" s="267" t="s">
        <v>255</v>
      </c>
      <c r="D130" s="232"/>
      <c r="E130" s="233">
        <v>105.545</v>
      </c>
      <c r="F130" s="231"/>
      <c r="G130" s="231"/>
      <c r="H130" s="231"/>
      <c r="I130" s="231"/>
      <c r="J130" s="231"/>
      <c r="K130" s="231"/>
      <c r="L130" s="231"/>
      <c r="M130" s="231"/>
      <c r="N130" s="231"/>
      <c r="O130" s="231"/>
      <c r="P130" s="231"/>
      <c r="Q130" s="231"/>
      <c r="R130" s="231"/>
      <c r="S130" s="231"/>
      <c r="T130" s="231"/>
      <c r="U130" s="231"/>
      <c r="V130" s="231"/>
      <c r="W130" s="231"/>
      <c r="X130" s="23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123</v>
      </c>
      <c r="AH130" s="212">
        <v>5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9"/>
      <c r="B131" s="230"/>
      <c r="C131" s="269" t="s">
        <v>252</v>
      </c>
      <c r="D131" s="234"/>
      <c r="E131" s="235">
        <v>10.554500000000001</v>
      </c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123</v>
      </c>
      <c r="AH131" s="212">
        <v>4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x14ac:dyDescent="0.2">
      <c r="A132" s="241" t="s">
        <v>114</v>
      </c>
      <c r="B132" s="242" t="s">
        <v>70</v>
      </c>
      <c r="C132" s="265" t="s">
        <v>71</v>
      </c>
      <c r="D132" s="243"/>
      <c r="E132" s="244"/>
      <c r="F132" s="245"/>
      <c r="G132" s="245">
        <f>SUMIF(AG133:AG195,"&lt;&gt;NOR",G133:G195)</f>
        <v>0</v>
      </c>
      <c r="H132" s="245"/>
      <c r="I132" s="245">
        <f>SUM(I133:I195)</f>
        <v>0</v>
      </c>
      <c r="J132" s="245"/>
      <c r="K132" s="245">
        <f>SUM(K133:K195)</f>
        <v>0</v>
      </c>
      <c r="L132" s="245"/>
      <c r="M132" s="245">
        <f>SUM(M133:M195)</f>
        <v>0</v>
      </c>
      <c r="N132" s="245"/>
      <c r="O132" s="245">
        <f>SUM(O133:O195)</f>
        <v>321.32999999999993</v>
      </c>
      <c r="P132" s="245"/>
      <c r="Q132" s="245">
        <f>SUM(Q133:Q195)</f>
        <v>0</v>
      </c>
      <c r="R132" s="245"/>
      <c r="S132" s="245"/>
      <c r="T132" s="246"/>
      <c r="U132" s="240"/>
      <c r="V132" s="240">
        <f>SUM(V133:V195)</f>
        <v>824.34999999999991</v>
      </c>
      <c r="W132" s="240"/>
      <c r="X132" s="240"/>
      <c r="AG132" t="s">
        <v>115</v>
      </c>
    </row>
    <row r="133" spans="1:60" outlineLevel="1" x14ac:dyDescent="0.2">
      <c r="A133" s="247">
        <v>26</v>
      </c>
      <c r="B133" s="248" t="s">
        <v>256</v>
      </c>
      <c r="C133" s="266" t="s">
        <v>257</v>
      </c>
      <c r="D133" s="249" t="s">
        <v>118</v>
      </c>
      <c r="E133" s="250">
        <v>1.6749000000000001</v>
      </c>
      <c r="F133" s="251"/>
      <c r="G133" s="252">
        <f>ROUND(E133*F133,2)</f>
        <v>0</v>
      </c>
      <c r="H133" s="251"/>
      <c r="I133" s="252">
        <f>ROUND(E133*H133,2)</f>
        <v>0</v>
      </c>
      <c r="J133" s="251"/>
      <c r="K133" s="252">
        <f>ROUND(E133*J133,2)</f>
        <v>0</v>
      </c>
      <c r="L133" s="252">
        <v>21</v>
      </c>
      <c r="M133" s="252">
        <f>G133*(1+L133/100)</f>
        <v>0</v>
      </c>
      <c r="N133" s="252">
        <v>2.5276700000000001</v>
      </c>
      <c r="O133" s="252">
        <f>ROUND(E133*N133,2)</f>
        <v>4.2300000000000004</v>
      </c>
      <c r="P133" s="252">
        <v>0</v>
      </c>
      <c r="Q133" s="252">
        <f>ROUND(E133*P133,2)</f>
        <v>0</v>
      </c>
      <c r="R133" s="252"/>
      <c r="S133" s="252" t="s">
        <v>119</v>
      </c>
      <c r="T133" s="253" t="s">
        <v>119</v>
      </c>
      <c r="U133" s="231">
        <v>0.97699999999999998</v>
      </c>
      <c r="V133" s="231">
        <f>ROUND(E133*U133,2)</f>
        <v>1.64</v>
      </c>
      <c r="W133" s="231"/>
      <c r="X133" s="231" t="s">
        <v>120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121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9"/>
      <c r="B134" s="230"/>
      <c r="C134" s="267" t="s">
        <v>122</v>
      </c>
      <c r="D134" s="232"/>
      <c r="E134" s="233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1"/>
      <c r="U134" s="231"/>
      <c r="V134" s="231"/>
      <c r="W134" s="231"/>
      <c r="X134" s="23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123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29"/>
      <c r="B135" s="230"/>
      <c r="C135" s="267" t="s">
        <v>258</v>
      </c>
      <c r="D135" s="232"/>
      <c r="E135" s="233">
        <v>1.6749000000000001</v>
      </c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3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123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47">
        <v>27</v>
      </c>
      <c r="B136" s="248" t="s">
        <v>259</v>
      </c>
      <c r="C136" s="266" t="s">
        <v>260</v>
      </c>
      <c r="D136" s="249" t="s">
        <v>118</v>
      </c>
      <c r="E136" s="250">
        <v>13.994</v>
      </c>
      <c r="F136" s="251"/>
      <c r="G136" s="252">
        <f>ROUND(E136*F136,2)</f>
        <v>0</v>
      </c>
      <c r="H136" s="251"/>
      <c r="I136" s="252">
        <f>ROUND(E136*H136,2)</f>
        <v>0</v>
      </c>
      <c r="J136" s="251"/>
      <c r="K136" s="252">
        <f>ROUND(E136*J136,2)</f>
        <v>0</v>
      </c>
      <c r="L136" s="252">
        <v>21</v>
      </c>
      <c r="M136" s="252">
        <f>G136*(1+L136/100)</f>
        <v>0</v>
      </c>
      <c r="N136" s="252">
        <v>2.5276700000000001</v>
      </c>
      <c r="O136" s="252">
        <f>ROUND(E136*N136,2)</f>
        <v>35.369999999999997</v>
      </c>
      <c r="P136" s="252">
        <v>0</v>
      </c>
      <c r="Q136" s="252">
        <f>ROUND(E136*P136,2)</f>
        <v>0</v>
      </c>
      <c r="R136" s="252"/>
      <c r="S136" s="252" t="s">
        <v>119</v>
      </c>
      <c r="T136" s="253" t="s">
        <v>119</v>
      </c>
      <c r="U136" s="231">
        <v>1.093</v>
      </c>
      <c r="V136" s="231">
        <f>ROUND(E136*U136,2)</f>
        <v>15.3</v>
      </c>
      <c r="W136" s="231"/>
      <c r="X136" s="231" t="s">
        <v>120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121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29"/>
      <c r="B137" s="230"/>
      <c r="C137" s="267" t="s">
        <v>125</v>
      </c>
      <c r="D137" s="232"/>
      <c r="E137" s="233"/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123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9"/>
      <c r="B138" s="230"/>
      <c r="C138" s="267" t="s">
        <v>261</v>
      </c>
      <c r="D138" s="232"/>
      <c r="E138" s="233">
        <v>5.6310000000000002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123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9"/>
      <c r="B139" s="230"/>
      <c r="C139" s="267" t="s">
        <v>262</v>
      </c>
      <c r="D139" s="232"/>
      <c r="E139" s="233">
        <v>1.536</v>
      </c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123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29"/>
      <c r="B140" s="230"/>
      <c r="C140" s="267" t="s">
        <v>263</v>
      </c>
      <c r="D140" s="232"/>
      <c r="E140" s="233">
        <v>0.42</v>
      </c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3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123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9"/>
      <c r="B141" s="230"/>
      <c r="C141" s="267" t="s">
        <v>264</v>
      </c>
      <c r="D141" s="232"/>
      <c r="E141" s="233">
        <v>1.649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123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7" t="s">
        <v>265</v>
      </c>
      <c r="D142" s="232"/>
      <c r="E142" s="233">
        <v>1.3779999999999999</v>
      </c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123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/>
      <c r="B143" s="230"/>
      <c r="C143" s="267" t="s">
        <v>129</v>
      </c>
      <c r="D143" s="232"/>
      <c r="E143" s="233"/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123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9"/>
      <c r="B144" s="230"/>
      <c r="C144" s="267" t="s">
        <v>266</v>
      </c>
      <c r="D144" s="232"/>
      <c r="E144" s="233">
        <v>3.38</v>
      </c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123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47">
        <v>28</v>
      </c>
      <c r="B145" s="248" t="s">
        <v>267</v>
      </c>
      <c r="C145" s="266" t="s">
        <v>268</v>
      </c>
      <c r="D145" s="249" t="s">
        <v>152</v>
      </c>
      <c r="E145" s="250">
        <v>100.413</v>
      </c>
      <c r="F145" s="251"/>
      <c r="G145" s="252">
        <f>ROUND(E145*F145,2)</f>
        <v>0</v>
      </c>
      <c r="H145" s="251"/>
      <c r="I145" s="252">
        <f>ROUND(E145*H145,2)</f>
        <v>0</v>
      </c>
      <c r="J145" s="251"/>
      <c r="K145" s="252">
        <f>ROUND(E145*J145,2)</f>
        <v>0</v>
      </c>
      <c r="L145" s="252">
        <v>21</v>
      </c>
      <c r="M145" s="252">
        <f>G145*(1+L145/100)</f>
        <v>0</v>
      </c>
      <c r="N145" s="252">
        <v>3.9309999999999998E-2</v>
      </c>
      <c r="O145" s="252">
        <f>ROUND(E145*N145,2)</f>
        <v>3.95</v>
      </c>
      <c r="P145" s="252">
        <v>0</v>
      </c>
      <c r="Q145" s="252">
        <f>ROUND(E145*P145,2)</f>
        <v>0</v>
      </c>
      <c r="R145" s="252"/>
      <c r="S145" s="252" t="s">
        <v>119</v>
      </c>
      <c r="T145" s="253" t="s">
        <v>119</v>
      </c>
      <c r="U145" s="231">
        <v>0.65</v>
      </c>
      <c r="V145" s="231">
        <f>ROUND(E145*U145,2)</f>
        <v>65.27</v>
      </c>
      <c r="W145" s="231"/>
      <c r="X145" s="231" t="s">
        <v>120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121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9"/>
      <c r="B146" s="230"/>
      <c r="C146" s="267" t="s">
        <v>125</v>
      </c>
      <c r="D146" s="232"/>
      <c r="E146" s="233"/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1"/>
      <c r="U146" s="231"/>
      <c r="V146" s="231"/>
      <c r="W146" s="231"/>
      <c r="X146" s="23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123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9"/>
      <c r="B147" s="230"/>
      <c r="C147" s="267" t="s">
        <v>269</v>
      </c>
      <c r="D147" s="232"/>
      <c r="E147" s="233">
        <v>37.54</v>
      </c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123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7" t="s">
        <v>270</v>
      </c>
      <c r="D148" s="232"/>
      <c r="E148" s="233">
        <v>0.30599999999999999</v>
      </c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123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67" t="s">
        <v>271</v>
      </c>
      <c r="D149" s="232"/>
      <c r="E149" s="233">
        <v>10.24</v>
      </c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123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7" t="s">
        <v>272</v>
      </c>
      <c r="D150" s="232"/>
      <c r="E150" s="233">
        <v>0.90900000000000003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123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7" t="s">
        <v>273</v>
      </c>
      <c r="D151" s="232"/>
      <c r="E151" s="233">
        <v>2.8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123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9"/>
      <c r="B152" s="230"/>
      <c r="C152" s="267" t="s">
        <v>274</v>
      </c>
      <c r="D152" s="232"/>
      <c r="E152" s="233">
        <v>0.21</v>
      </c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3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123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29"/>
      <c r="B153" s="230"/>
      <c r="C153" s="267" t="s">
        <v>275</v>
      </c>
      <c r="D153" s="232"/>
      <c r="E153" s="233">
        <v>16.489999999999998</v>
      </c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123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9"/>
      <c r="B154" s="230"/>
      <c r="C154" s="267" t="s">
        <v>276</v>
      </c>
      <c r="D154" s="232"/>
      <c r="E154" s="233">
        <v>13.78</v>
      </c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1"/>
      <c r="U154" s="231"/>
      <c r="V154" s="231"/>
      <c r="W154" s="231"/>
      <c r="X154" s="23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123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9"/>
      <c r="B155" s="230"/>
      <c r="C155" s="267" t="s">
        <v>277</v>
      </c>
      <c r="D155" s="232"/>
      <c r="E155" s="233">
        <v>0.19800000000000001</v>
      </c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3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123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7" t="s">
        <v>129</v>
      </c>
      <c r="D156" s="232"/>
      <c r="E156" s="233"/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123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29"/>
      <c r="B157" s="230"/>
      <c r="C157" s="267" t="s">
        <v>278</v>
      </c>
      <c r="D157" s="232"/>
      <c r="E157" s="233">
        <v>16.899999999999999</v>
      </c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123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7" t="s">
        <v>279</v>
      </c>
      <c r="D158" s="232"/>
      <c r="E158" s="233">
        <v>1.04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123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47">
        <v>29</v>
      </c>
      <c r="B159" s="248" t="s">
        <v>280</v>
      </c>
      <c r="C159" s="266" t="s">
        <v>281</v>
      </c>
      <c r="D159" s="249" t="s">
        <v>152</v>
      </c>
      <c r="E159" s="250">
        <v>100.413</v>
      </c>
      <c r="F159" s="251"/>
      <c r="G159" s="252">
        <f>ROUND(E159*F159,2)</f>
        <v>0</v>
      </c>
      <c r="H159" s="251"/>
      <c r="I159" s="252">
        <f>ROUND(E159*H159,2)</f>
        <v>0</v>
      </c>
      <c r="J159" s="251"/>
      <c r="K159" s="252">
        <f>ROUND(E159*J159,2)</f>
        <v>0</v>
      </c>
      <c r="L159" s="252">
        <v>21</v>
      </c>
      <c r="M159" s="252">
        <f>G159*(1+L159/100)</f>
        <v>0</v>
      </c>
      <c r="N159" s="252">
        <v>0</v>
      </c>
      <c r="O159" s="252">
        <f>ROUND(E159*N159,2)</f>
        <v>0</v>
      </c>
      <c r="P159" s="252">
        <v>0</v>
      </c>
      <c r="Q159" s="252">
        <f>ROUND(E159*P159,2)</f>
        <v>0</v>
      </c>
      <c r="R159" s="252"/>
      <c r="S159" s="252" t="s">
        <v>119</v>
      </c>
      <c r="T159" s="253" t="s">
        <v>119</v>
      </c>
      <c r="U159" s="231">
        <v>0.35</v>
      </c>
      <c r="V159" s="231">
        <f>ROUND(E159*U159,2)</f>
        <v>35.14</v>
      </c>
      <c r="W159" s="231"/>
      <c r="X159" s="231" t="s">
        <v>120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121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9"/>
      <c r="B160" s="230"/>
      <c r="C160" s="267" t="s">
        <v>282</v>
      </c>
      <c r="D160" s="232"/>
      <c r="E160" s="233">
        <v>100.413</v>
      </c>
      <c r="F160" s="231"/>
      <c r="G160" s="231"/>
      <c r="H160" s="231"/>
      <c r="I160" s="231"/>
      <c r="J160" s="231"/>
      <c r="K160" s="231"/>
      <c r="L160" s="231"/>
      <c r="M160" s="231"/>
      <c r="N160" s="231"/>
      <c r="O160" s="231"/>
      <c r="P160" s="231"/>
      <c r="Q160" s="231"/>
      <c r="R160" s="231"/>
      <c r="S160" s="231"/>
      <c r="T160" s="231"/>
      <c r="U160" s="231"/>
      <c r="V160" s="231"/>
      <c r="W160" s="231"/>
      <c r="X160" s="231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123</v>
      </c>
      <c r="AH160" s="212">
        <v>5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47">
        <v>30</v>
      </c>
      <c r="B161" s="248" t="s">
        <v>283</v>
      </c>
      <c r="C161" s="266" t="s">
        <v>284</v>
      </c>
      <c r="D161" s="249" t="s">
        <v>165</v>
      </c>
      <c r="E161" s="250">
        <v>1.1195200000000001</v>
      </c>
      <c r="F161" s="251"/>
      <c r="G161" s="252">
        <f>ROUND(E161*F161,2)</f>
        <v>0</v>
      </c>
      <c r="H161" s="251"/>
      <c r="I161" s="252">
        <f>ROUND(E161*H161,2)</f>
        <v>0</v>
      </c>
      <c r="J161" s="251"/>
      <c r="K161" s="252">
        <f>ROUND(E161*J161,2)</f>
        <v>0</v>
      </c>
      <c r="L161" s="252">
        <v>21</v>
      </c>
      <c r="M161" s="252">
        <f>G161*(1+L161/100)</f>
        <v>0</v>
      </c>
      <c r="N161" s="252">
        <v>1.0202899999999999</v>
      </c>
      <c r="O161" s="252">
        <f>ROUND(E161*N161,2)</f>
        <v>1.1399999999999999</v>
      </c>
      <c r="P161" s="252">
        <v>0</v>
      </c>
      <c r="Q161" s="252">
        <f>ROUND(E161*P161,2)</f>
        <v>0</v>
      </c>
      <c r="R161" s="252"/>
      <c r="S161" s="252" t="s">
        <v>119</v>
      </c>
      <c r="T161" s="253" t="s">
        <v>119</v>
      </c>
      <c r="U161" s="231">
        <v>25.271000000000001</v>
      </c>
      <c r="V161" s="231">
        <f>ROUND(E161*U161,2)</f>
        <v>28.29</v>
      </c>
      <c r="W161" s="231"/>
      <c r="X161" s="231" t="s">
        <v>120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121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9"/>
      <c r="B162" s="230"/>
      <c r="C162" s="267" t="s">
        <v>285</v>
      </c>
      <c r="D162" s="232"/>
      <c r="E162" s="233">
        <v>1.1195200000000001</v>
      </c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1"/>
      <c r="V162" s="231"/>
      <c r="W162" s="231"/>
      <c r="X162" s="23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123</v>
      </c>
      <c r="AH162" s="212">
        <v>5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47">
        <v>31</v>
      </c>
      <c r="B163" s="248" t="s">
        <v>286</v>
      </c>
      <c r="C163" s="266" t="s">
        <v>287</v>
      </c>
      <c r="D163" s="249" t="s">
        <v>118</v>
      </c>
      <c r="E163" s="250">
        <v>58.711300000000001</v>
      </c>
      <c r="F163" s="251"/>
      <c r="G163" s="252">
        <f>ROUND(E163*F163,2)</f>
        <v>0</v>
      </c>
      <c r="H163" s="251"/>
      <c r="I163" s="252">
        <f>ROUND(E163*H163,2)</f>
        <v>0</v>
      </c>
      <c r="J163" s="251"/>
      <c r="K163" s="252">
        <f>ROUND(E163*J163,2)</f>
        <v>0</v>
      </c>
      <c r="L163" s="252">
        <v>21</v>
      </c>
      <c r="M163" s="252">
        <f>G163*(1+L163/100)</f>
        <v>0</v>
      </c>
      <c r="N163" s="252">
        <v>2.5249999999999999</v>
      </c>
      <c r="O163" s="252">
        <f>ROUND(E163*N163,2)</f>
        <v>148.25</v>
      </c>
      <c r="P163" s="252">
        <v>0</v>
      </c>
      <c r="Q163" s="252">
        <f>ROUND(E163*P163,2)</f>
        <v>0</v>
      </c>
      <c r="R163" s="252"/>
      <c r="S163" s="252" t="s">
        <v>119</v>
      </c>
      <c r="T163" s="253" t="s">
        <v>119</v>
      </c>
      <c r="U163" s="231">
        <v>0.46</v>
      </c>
      <c r="V163" s="231">
        <f>ROUND(E163*U163,2)</f>
        <v>27.01</v>
      </c>
      <c r="W163" s="231"/>
      <c r="X163" s="231" t="s">
        <v>120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121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/>
      <c r="B164" s="230"/>
      <c r="C164" s="267" t="s">
        <v>122</v>
      </c>
      <c r="D164" s="232"/>
      <c r="E164" s="233"/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123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29"/>
      <c r="B165" s="230"/>
      <c r="C165" s="267" t="s">
        <v>288</v>
      </c>
      <c r="D165" s="232"/>
      <c r="E165" s="233">
        <v>49.048000000000002</v>
      </c>
      <c r="F165" s="231"/>
      <c r="G165" s="231"/>
      <c r="H165" s="231"/>
      <c r="I165" s="231"/>
      <c r="J165" s="231"/>
      <c r="K165" s="231"/>
      <c r="L165" s="231"/>
      <c r="M165" s="231"/>
      <c r="N165" s="231"/>
      <c r="O165" s="231"/>
      <c r="P165" s="231"/>
      <c r="Q165" s="231"/>
      <c r="R165" s="231"/>
      <c r="S165" s="231"/>
      <c r="T165" s="231"/>
      <c r="U165" s="231"/>
      <c r="V165" s="231"/>
      <c r="W165" s="231"/>
      <c r="X165" s="23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123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29"/>
      <c r="B166" s="230"/>
      <c r="C166" s="267" t="s">
        <v>289</v>
      </c>
      <c r="D166" s="232"/>
      <c r="E166" s="233">
        <v>9.6632999999999996</v>
      </c>
      <c r="F166" s="231"/>
      <c r="G166" s="231"/>
      <c r="H166" s="231"/>
      <c r="I166" s="231"/>
      <c r="J166" s="231"/>
      <c r="K166" s="231"/>
      <c r="L166" s="231"/>
      <c r="M166" s="231"/>
      <c r="N166" s="231"/>
      <c r="O166" s="231"/>
      <c r="P166" s="231"/>
      <c r="Q166" s="231"/>
      <c r="R166" s="231"/>
      <c r="S166" s="231"/>
      <c r="T166" s="231"/>
      <c r="U166" s="231"/>
      <c r="V166" s="231"/>
      <c r="W166" s="231"/>
      <c r="X166" s="23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123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47">
        <v>32</v>
      </c>
      <c r="B167" s="248" t="s">
        <v>290</v>
      </c>
      <c r="C167" s="266" t="s">
        <v>291</v>
      </c>
      <c r="D167" s="249" t="s">
        <v>118</v>
      </c>
      <c r="E167" s="250">
        <v>43.651260000000001</v>
      </c>
      <c r="F167" s="251"/>
      <c r="G167" s="252">
        <f>ROUND(E167*F167,2)</f>
        <v>0</v>
      </c>
      <c r="H167" s="251"/>
      <c r="I167" s="252">
        <f>ROUND(E167*H167,2)</f>
        <v>0</v>
      </c>
      <c r="J167" s="251"/>
      <c r="K167" s="252">
        <f>ROUND(E167*J167,2)</f>
        <v>0</v>
      </c>
      <c r="L167" s="252">
        <v>21</v>
      </c>
      <c r="M167" s="252">
        <f>G167*(1+L167/100)</f>
        <v>0</v>
      </c>
      <c r="N167" s="252">
        <v>2.5249999999999999</v>
      </c>
      <c r="O167" s="252">
        <f>ROUND(E167*N167,2)</f>
        <v>110.22</v>
      </c>
      <c r="P167" s="252">
        <v>0</v>
      </c>
      <c r="Q167" s="252">
        <f>ROUND(E167*P167,2)</f>
        <v>0</v>
      </c>
      <c r="R167" s="252"/>
      <c r="S167" s="252" t="s">
        <v>119</v>
      </c>
      <c r="T167" s="253" t="s">
        <v>119</v>
      </c>
      <c r="U167" s="231">
        <v>0.46</v>
      </c>
      <c r="V167" s="231">
        <f>ROUND(E167*U167,2)</f>
        <v>20.079999999999998</v>
      </c>
      <c r="W167" s="231"/>
      <c r="X167" s="231" t="s">
        <v>120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121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/>
      <c r="B168" s="230"/>
      <c r="C168" s="267" t="s">
        <v>122</v>
      </c>
      <c r="D168" s="232"/>
      <c r="E168" s="233"/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1"/>
      <c r="R168" s="231"/>
      <c r="S168" s="231"/>
      <c r="T168" s="231"/>
      <c r="U168" s="231"/>
      <c r="V168" s="231"/>
      <c r="W168" s="231"/>
      <c r="X168" s="23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123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29"/>
      <c r="B169" s="230"/>
      <c r="C169" s="267" t="s">
        <v>292</v>
      </c>
      <c r="D169" s="232"/>
      <c r="E169" s="233"/>
      <c r="F169" s="231"/>
      <c r="G169" s="231"/>
      <c r="H169" s="231"/>
      <c r="I169" s="231"/>
      <c r="J169" s="231"/>
      <c r="K169" s="231"/>
      <c r="L169" s="231"/>
      <c r="M169" s="231"/>
      <c r="N169" s="231"/>
      <c r="O169" s="231"/>
      <c r="P169" s="231"/>
      <c r="Q169" s="231"/>
      <c r="R169" s="231"/>
      <c r="S169" s="231"/>
      <c r="T169" s="231"/>
      <c r="U169" s="231"/>
      <c r="V169" s="231"/>
      <c r="W169" s="231"/>
      <c r="X169" s="23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123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29"/>
      <c r="B170" s="230"/>
      <c r="C170" s="267" t="s">
        <v>293</v>
      </c>
      <c r="D170" s="232"/>
      <c r="E170" s="233">
        <v>4.0252299999999996</v>
      </c>
      <c r="F170" s="231"/>
      <c r="G170" s="231"/>
      <c r="H170" s="231"/>
      <c r="I170" s="231"/>
      <c r="J170" s="231"/>
      <c r="K170" s="231"/>
      <c r="L170" s="231"/>
      <c r="M170" s="231"/>
      <c r="N170" s="231"/>
      <c r="O170" s="231"/>
      <c r="P170" s="231"/>
      <c r="Q170" s="231"/>
      <c r="R170" s="231"/>
      <c r="S170" s="231"/>
      <c r="T170" s="231"/>
      <c r="U170" s="231"/>
      <c r="V170" s="231"/>
      <c r="W170" s="231"/>
      <c r="X170" s="23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123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29"/>
      <c r="B171" s="230"/>
      <c r="C171" s="267" t="s">
        <v>294</v>
      </c>
      <c r="D171" s="232"/>
      <c r="E171" s="233">
        <v>12.3354</v>
      </c>
      <c r="F171" s="231"/>
      <c r="G171" s="231"/>
      <c r="H171" s="231"/>
      <c r="I171" s="231"/>
      <c r="J171" s="231"/>
      <c r="K171" s="231"/>
      <c r="L171" s="231"/>
      <c r="M171" s="231"/>
      <c r="N171" s="231"/>
      <c r="O171" s="231"/>
      <c r="P171" s="231"/>
      <c r="Q171" s="231"/>
      <c r="R171" s="231"/>
      <c r="S171" s="231"/>
      <c r="T171" s="231"/>
      <c r="U171" s="231"/>
      <c r="V171" s="231"/>
      <c r="W171" s="231"/>
      <c r="X171" s="23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123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9"/>
      <c r="B172" s="230"/>
      <c r="C172" s="267" t="s">
        <v>295</v>
      </c>
      <c r="D172" s="232"/>
      <c r="E172" s="233">
        <v>7.0880700000000001</v>
      </c>
      <c r="F172" s="231"/>
      <c r="G172" s="231"/>
      <c r="H172" s="231"/>
      <c r="I172" s="231"/>
      <c r="J172" s="231"/>
      <c r="K172" s="231"/>
      <c r="L172" s="231"/>
      <c r="M172" s="231"/>
      <c r="N172" s="231"/>
      <c r="O172" s="231"/>
      <c r="P172" s="231"/>
      <c r="Q172" s="231"/>
      <c r="R172" s="231"/>
      <c r="S172" s="231"/>
      <c r="T172" s="231"/>
      <c r="U172" s="231"/>
      <c r="V172" s="231"/>
      <c r="W172" s="231"/>
      <c r="X172" s="23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123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29"/>
      <c r="B173" s="230"/>
      <c r="C173" s="267" t="s">
        <v>296</v>
      </c>
      <c r="D173" s="232"/>
      <c r="E173" s="233">
        <v>4.7763</v>
      </c>
      <c r="F173" s="231"/>
      <c r="G173" s="231"/>
      <c r="H173" s="231"/>
      <c r="I173" s="231"/>
      <c r="J173" s="231"/>
      <c r="K173" s="231"/>
      <c r="L173" s="231"/>
      <c r="M173" s="231"/>
      <c r="N173" s="231"/>
      <c r="O173" s="231"/>
      <c r="P173" s="231"/>
      <c r="Q173" s="231"/>
      <c r="R173" s="231"/>
      <c r="S173" s="231"/>
      <c r="T173" s="231"/>
      <c r="U173" s="231"/>
      <c r="V173" s="231"/>
      <c r="W173" s="231"/>
      <c r="X173" s="23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123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29"/>
      <c r="B174" s="230"/>
      <c r="C174" s="267" t="s">
        <v>297</v>
      </c>
      <c r="D174" s="232"/>
      <c r="E174" s="233">
        <v>11.241300000000001</v>
      </c>
      <c r="F174" s="231"/>
      <c r="G174" s="231"/>
      <c r="H174" s="231"/>
      <c r="I174" s="231"/>
      <c r="J174" s="231"/>
      <c r="K174" s="231"/>
      <c r="L174" s="231"/>
      <c r="M174" s="231"/>
      <c r="N174" s="231"/>
      <c r="O174" s="231"/>
      <c r="P174" s="231"/>
      <c r="Q174" s="231"/>
      <c r="R174" s="231"/>
      <c r="S174" s="231"/>
      <c r="T174" s="231"/>
      <c r="U174" s="231"/>
      <c r="V174" s="231"/>
      <c r="W174" s="231"/>
      <c r="X174" s="23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123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29"/>
      <c r="B175" s="230"/>
      <c r="C175" s="267" t="s">
        <v>298</v>
      </c>
      <c r="D175" s="232"/>
      <c r="E175" s="233">
        <v>4.1849600000000002</v>
      </c>
      <c r="F175" s="231"/>
      <c r="G175" s="231"/>
      <c r="H175" s="231"/>
      <c r="I175" s="231"/>
      <c r="J175" s="231"/>
      <c r="K175" s="231"/>
      <c r="L175" s="231"/>
      <c r="M175" s="231"/>
      <c r="N175" s="231"/>
      <c r="O175" s="231"/>
      <c r="P175" s="231"/>
      <c r="Q175" s="231"/>
      <c r="R175" s="231"/>
      <c r="S175" s="231"/>
      <c r="T175" s="231"/>
      <c r="U175" s="231"/>
      <c r="V175" s="231"/>
      <c r="W175" s="231"/>
      <c r="X175" s="23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123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47">
        <v>33</v>
      </c>
      <c r="B176" s="248" t="s">
        <v>299</v>
      </c>
      <c r="C176" s="266" t="s">
        <v>300</v>
      </c>
      <c r="D176" s="249" t="s">
        <v>152</v>
      </c>
      <c r="E176" s="250">
        <v>285.00799999999998</v>
      </c>
      <c r="F176" s="251"/>
      <c r="G176" s="252">
        <f>ROUND(E176*F176,2)</f>
        <v>0</v>
      </c>
      <c r="H176" s="251"/>
      <c r="I176" s="252">
        <f>ROUND(E176*H176,2)</f>
        <v>0</v>
      </c>
      <c r="J176" s="251"/>
      <c r="K176" s="252">
        <f>ROUND(E176*J176,2)</f>
        <v>0</v>
      </c>
      <c r="L176" s="252">
        <v>21</v>
      </c>
      <c r="M176" s="252">
        <f>G176*(1+L176/100)</f>
        <v>0</v>
      </c>
      <c r="N176" s="252">
        <v>3.8240000000000003E-2</v>
      </c>
      <c r="O176" s="252">
        <f>ROUND(E176*N176,2)</f>
        <v>10.9</v>
      </c>
      <c r="P176" s="252">
        <v>0</v>
      </c>
      <c r="Q176" s="252">
        <f>ROUND(E176*P176,2)</f>
        <v>0</v>
      </c>
      <c r="R176" s="252"/>
      <c r="S176" s="252" t="s">
        <v>119</v>
      </c>
      <c r="T176" s="253" t="s">
        <v>119</v>
      </c>
      <c r="U176" s="231">
        <v>0.92700000000000005</v>
      </c>
      <c r="V176" s="231">
        <f>ROUND(E176*U176,2)</f>
        <v>264.2</v>
      </c>
      <c r="W176" s="231"/>
      <c r="X176" s="231" t="s">
        <v>120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121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29"/>
      <c r="B177" s="230"/>
      <c r="C177" s="267" t="s">
        <v>122</v>
      </c>
      <c r="D177" s="232"/>
      <c r="E177" s="233"/>
      <c r="F177" s="231"/>
      <c r="G177" s="231"/>
      <c r="H177" s="231"/>
      <c r="I177" s="231"/>
      <c r="J177" s="231"/>
      <c r="K177" s="231"/>
      <c r="L177" s="231"/>
      <c r="M177" s="231"/>
      <c r="N177" s="231"/>
      <c r="O177" s="231"/>
      <c r="P177" s="231"/>
      <c r="Q177" s="231"/>
      <c r="R177" s="231"/>
      <c r="S177" s="231"/>
      <c r="T177" s="231"/>
      <c r="U177" s="231"/>
      <c r="V177" s="231"/>
      <c r="W177" s="231"/>
      <c r="X177" s="23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123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29"/>
      <c r="B178" s="230"/>
      <c r="C178" s="267" t="s">
        <v>301</v>
      </c>
      <c r="D178" s="232"/>
      <c r="E178" s="233">
        <v>38.276000000000003</v>
      </c>
      <c r="F178" s="231"/>
      <c r="G178" s="231"/>
      <c r="H178" s="231"/>
      <c r="I178" s="231"/>
      <c r="J178" s="231"/>
      <c r="K178" s="231"/>
      <c r="L178" s="231"/>
      <c r="M178" s="231"/>
      <c r="N178" s="231"/>
      <c r="O178" s="231"/>
      <c r="P178" s="231"/>
      <c r="Q178" s="231"/>
      <c r="R178" s="231"/>
      <c r="S178" s="231"/>
      <c r="T178" s="231"/>
      <c r="U178" s="231"/>
      <c r="V178" s="231"/>
      <c r="W178" s="231"/>
      <c r="X178" s="23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123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29"/>
      <c r="B179" s="230"/>
      <c r="C179" s="267" t="s">
        <v>302</v>
      </c>
      <c r="D179" s="232"/>
      <c r="E179" s="233">
        <v>64.421999999999997</v>
      </c>
      <c r="F179" s="231"/>
      <c r="G179" s="231"/>
      <c r="H179" s="231"/>
      <c r="I179" s="231"/>
      <c r="J179" s="231"/>
      <c r="K179" s="231"/>
      <c r="L179" s="231"/>
      <c r="M179" s="231"/>
      <c r="N179" s="231"/>
      <c r="O179" s="231"/>
      <c r="P179" s="231"/>
      <c r="Q179" s="231"/>
      <c r="R179" s="231"/>
      <c r="S179" s="231"/>
      <c r="T179" s="231"/>
      <c r="U179" s="231"/>
      <c r="V179" s="231"/>
      <c r="W179" s="231"/>
      <c r="X179" s="23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123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29"/>
      <c r="B180" s="230"/>
      <c r="C180" s="267" t="s">
        <v>303</v>
      </c>
      <c r="D180" s="232"/>
      <c r="E180" s="233">
        <v>0.81</v>
      </c>
      <c r="F180" s="231"/>
      <c r="G180" s="231"/>
      <c r="H180" s="231"/>
      <c r="I180" s="231"/>
      <c r="J180" s="231"/>
      <c r="K180" s="231"/>
      <c r="L180" s="231"/>
      <c r="M180" s="231"/>
      <c r="N180" s="231"/>
      <c r="O180" s="231"/>
      <c r="P180" s="231"/>
      <c r="Q180" s="231"/>
      <c r="R180" s="231"/>
      <c r="S180" s="231"/>
      <c r="T180" s="231"/>
      <c r="U180" s="231"/>
      <c r="V180" s="231"/>
      <c r="W180" s="231"/>
      <c r="X180" s="23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123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29"/>
      <c r="B181" s="230"/>
      <c r="C181" s="267" t="s">
        <v>304</v>
      </c>
      <c r="D181" s="232"/>
      <c r="E181" s="233">
        <v>181.5</v>
      </c>
      <c r="F181" s="231"/>
      <c r="G181" s="231"/>
      <c r="H181" s="231"/>
      <c r="I181" s="231"/>
      <c r="J181" s="231"/>
      <c r="K181" s="231"/>
      <c r="L181" s="231"/>
      <c r="M181" s="231"/>
      <c r="N181" s="231"/>
      <c r="O181" s="231"/>
      <c r="P181" s="231"/>
      <c r="Q181" s="231"/>
      <c r="R181" s="231"/>
      <c r="S181" s="231"/>
      <c r="T181" s="231"/>
      <c r="U181" s="231"/>
      <c r="V181" s="231"/>
      <c r="W181" s="231"/>
      <c r="X181" s="23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123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47">
        <v>34</v>
      </c>
      <c r="B182" s="248" t="s">
        <v>305</v>
      </c>
      <c r="C182" s="266" t="s">
        <v>306</v>
      </c>
      <c r="D182" s="249" t="s">
        <v>152</v>
      </c>
      <c r="E182" s="250">
        <v>285.00799999999998</v>
      </c>
      <c r="F182" s="251"/>
      <c r="G182" s="252">
        <f>ROUND(E182*F182,2)</f>
        <v>0</v>
      </c>
      <c r="H182" s="251"/>
      <c r="I182" s="252">
        <f>ROUND(E182*H182,2)</f>
        <v>0</v>
      </c>
      <c r="J182" s="251"/>
      <c r="K182" s="252">
        <f>ROUND(E182*J182,2)</f>
        <v>0</v>
      </c>
      <c r="L182" s="252">
        <v>21</v>
      </c>
      <c r="M182" s="252">
        <f>G182*(1+L182/100)</f>
        <v>0</v>
      </c>
      <c r="N182" s="252">
        <v>0</v>
      </c>
      <c r="O182" s="252">
        <f>ROUND(E182*N182,2)</f>
        <v>0</v>
      </c>
      <c r="P182" s="252">
        <v>0</v>
      </c>
      <c r="Q182" s="252">
        <f>ROUND(E182*P182,2)</f>
        <v>0</v>
      </c>
      <c r="R182" s="252"/>
      <c r="S182" s="252" t="s">
        <v>119</v>
      </c>
      <c r="T182" s="253" t="s">
        <v>119</v>
      </c>
      <c r="U182" s="231">
        <v>0.52600000000000002</v>
      </c>
      <c r="V182" s="231">
        <f>ROUND(E182*U182,2)</f>
        <v>149.91</v>
      </c>
      <c r="W182" s="231"/>
      <c r="X182" s="231" t="s">
        <v>120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121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9"/>
      <c r="B183" s="230"/>
      <c r="C183" s="267" t="s">
        <v>307</v>
      </c>
      <c r="D183" s="232"/>
      <c r="E183" s="233">
        <v>285.00799999999998</v>
      </c>
      <c r="F183" s="231"/>
      <c r="G183" s="231"/>
      <c r="H183" s="231"/>
      <c r="I183" s="231"/>
      <c r="J183" s="231"/>
      <c r="K183" s="231"/>
      <c r="L183" s="231"/>
      <c r="M183" s="231"/>
      <c r="N183" s="231"/>
      <c r="O183" s="231"/>
      <c r="P183" s="231"/>
      <c r="Q183" s="231"/>
      <c r="R183" s="231"/>
      <c r="S183" s="231"/>
      <c r="T183" s="231"/>
      <c r="U183" s="231"/>
      <c r="V183" s="231"/>
      <c r="W183" s="231"/>
      <c r="X183" s="23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123</v>
      </c>
      <c r="AH183" s="212">
        <v>5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47">
        <v>35</v>
      </c>
      <c r="B184" s="248" t="s">
        <v>308</v>
      </c>
      <c r="C184" s="266" t="s">
        <v>309</v>
      </c>
      <c r="D184" s="249" t="s">
        <v>165</v>
      </c>
      <c r="E184" s="250">
        <v>7.1653799999999999</v>
      </c>
      <c r="F184" s="251"/>
      <c r="G184" s="252">
        <f>ROUND(E184*F184,2)</f>
        <v>0</v>
      </c>
      <c r="H184" s="251"/>
      <c r="I184" s="252">
        <f>ROUND(E184*H184,2)</f>
        <v>0</v>
      </c>
      <c r="J184" s="251"/>
      <c r="K184" s="252">
        <f>ROUND(E184*J184,2)</f>
        <v>0</v>
      </c>
      <c r="L184" s="252">
        <v>21</v>
      </c>
      <c r="M184" s="252">
        <f>G184*(1+L184/100)</f>
        <v>0</v>
      </c>
      <c r="N184" s="252">
        <v>1.01494</v>
      </c>
      <c r="O184" s="252">
        <f>ROUND(E184*N184,2)</f>
        <v>7.27</v>
      </c>
      <c r="P184" s="252">
        <v>0</v>
      </c>
      <c r="Q184" s="252">
        <f>ROUND(E184*P184,2)</f>
        <v>0</v>
      </c>
      <c r="R184" s="252"/>
      <c r="S184" s="252" t="s">
        <v>119</v>
      </c>
      <c r="T184" s="253" t="s">
        <v>119</v>
      </c>
      <c r="U184" s="231">
        <v>30.355</v>
      </c>
      <c r="V184" s="231">
        <f>ROUND(E184*U184,2)</f>
        <v>217.51</v>
      </c>
      <c r="W184" s="231"/>
      <c r="X184" s="231" t="s">
        <v>120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121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67" t="s">
        <v>310</v>
      </c>
      <c r="D185" s="232"/>
      <c r="E185" s="233">
        <v>4.1097900000000003</v>
      </c>
      <c r="F185" s="231"/>
      <c r="G185" s="231"/>
      <c r="H185" s="231"/>
      <c r="I185" s="231"/>
      <c r="J185" s="231"/>
      <c r="K185" s="231"/>
      <c r="L185" s="231"/>
      <c r="M185" s="231"/>
      <c r="N185" s="231"/>
      <c r="O185" s="231"/>
      <c r="P185" s="231"/>
      <c r="Q185" s="231"/>
      <c r="R185" s="231"/>
      <c r="S185" s="231"/>
      <c r="T185" s="231"/>
      <c r="U185" s="231"/>
      <c r="V185" s="231"/>
      <c r="W185" s="231"/>
      <c r="X185" s="23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123</v>
      </c>
      <c r="AH185" s="212">
        <v>5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9"/>
      <c r="B186" s="230"/>
      <c r="C186" s="267" t="s">
        <v>311</v>
      </c>
      <c r="D186" s="232"/>
      <c r="E186" s="233">
        <v>3.05559</v>
      </c>
      <c r="F186" s="231"/>
      <c r="G186" s="231"/>
      <c r="H186" s="231"/>
      <c r="I186" s="231"/>
      <c r="J186" s="231"/>
      <c r="K186" s="231"/>
      <c r="L186" s="231"/>
      <c r="M186" s="231"/>
      <c r="N186" s="231"/>
      <c r="O186" s="231"/>
      <c r="P186" s="231"/>
      <c r="Q186" s="231"/>
      <c r="R186" s="231"/>
      <c r="S186" s="231"/>
      <c r="T186" s="231"/>
      <c r="U186" s="231"/>
      <c r="V186" s="231"/>
      <c r="W186" s="231"/>
      <c r="X186" s="23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123</v>
      </c>
      <c r="AH186" s="212">
        <v>5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ht="33.75" outlineLevel="1" x14ac:dyDescent="0.2">
      <c r="A187" s="247">
        <v>36</v>
      </c>
      <c r="B187" s="248" t="s">
        <v>312</v>
      </c>
      <c r="C187" s="266" t="s">
        <v>313</v>
      </c>
      <c r="D187" s="249" t="s">
        <v>176</v>
      </c>
      <c r="E187" s="250">
        <v>37.450000000000003</v>
      </c>
      <c r="F187" s="251"/>
      <c r="G187" s="252">
        <f>ROUND(E187*F187,2)</f>
        <v>0</v>
      </c>
      <c r="H187" s="251"/>
      <c r="I187" s="252">
        <f>ROUND(E187*H187,2)</f>
        <v>0</v>
      </c>
      <c r="J187" s="251"/>
      <c r="K187" s="252">
        <f>ROUND(E187*J187,2)</f>
        <v>0</v>
      </c>
      <c r="L187" s="252">
        <v>21</v>
      </c>
      <c r="M187" s="252">
        <f>G187*(1+L187/100)</f>
        <v>0</v>
      </c>
      <c r="N187" s="252">
        <v>0</v>
      </c>
      <c r="O187" s="252">
        <f>ROUND(E187*N187,2)</f>
        <v>0</v>
      </c>
      <c r="P187" s="252">
        <v>0</v>
      </c>
      <c r="Q187" s="252">
        <f>ROUND(E187*P187,2)</f>
        <v>0</v>
      </c>
      <c r="R187" s="252"/>
      <c r="S187" s="252" t="s">
        <v>236</v>
      </c>
      <c r="T187" s="253" t="s">
        <v>161</v>
      </c>
      <c r="U187" s="231">
        <v>0</v>
      </c>
      <c r="V187" s="231">
        <f>ROUND(E187*U187,2)</f>
        <v>0</v>
      </c>
      <c r="W187" s="231"/>
      <c r="X187" s="231" t="s">
        <v>120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121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9"/>
      <c r="B188" s="230"/>
      <c r="C188" s="267" t="s">
        <v>122</v>
      </c>
      <c r="D188" s="232"/>
      <c r="E188" s="233"/>
      <c r="F188" s="231"/>
      <c r="G188" s="231"/>
      <c r="H188" s="231"/>
      <c r="I188" s="231"/>
      <c r="J188" s="231"/>
      <c r="K188" s="231"/>
      <c r="L188" s="231"/>
      <c r="M188" s="231"/>
      <c r="N188" s="231"/>
      <c r="O188" s="231"/>
      <c r="P188" s="231"/>
      <c r="Q188" s="231"/>
      <c r="R188" s="231"/>
      <c r="S188" s="231"/>
      <c r="T188" s="231"/>
      <c r="U188" s="231"/>
      <c r="V188" s="231"/>
      <c r="W188" s="231"/>
      <c r="X188" s="23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123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9"/>
      <c r="B189" s="230"/>
      <c r="C189" s="267" t="s">
        <v>314</v>
      </c>
      <c r="D189" s="232"/>
      <c r="E189" s="233">
        <v>5</v>
      </c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1"/>
      <c r="U189" s="231"/>
      <c r="V189" s="231"/>
      <c r="W189" s="231"/>
      <c r="X189" s="23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123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29"/>
      <c r="B190" s="230"/>
      <c r="C190" s="267" t="s">
        <v>315</v>
      </c>
      <c r="D190" s="232"/>
      <c r="E190" s="233">
        <v>11.32</v>
      </c>
      <c r="F190" s="231"/>
      <c r="G190" s="231"/>
      <c r="H190" s="231"/>
      <c r="I190" s="231"/>
      <c r="J190" s="231"/>
      <c r="K190" s="231"/>
      <c r="L190" s="231"/>
      <c r="M190" s="231"/>
      <c r="N190" s="231"/>
      <c r="O190" s="231"/>
      <c r="P190" s="231"/>
      <c r="Q190" s="231"/>
      <c r="R190" s="231"/>
      <c r="S190" s="231"/>
      <c r="T190" s="231"/>
      <c r="U190" s="231"/>
      <c r="V190" s="231"/>
      <c r="W190" s="231"/>
      <c r="X190" s="23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123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29"/>
      <c r="B191" s="230"/>
      <c r="C191" s="267" t="s">
        <v>316</v>
      </c>
      <c r="D191" s="232"/>
      <c r="E191" s="233">
        <v>4.33</v>
      </c>
      <c r="F191" s="231"/>
      <c r="G191" s="231"/>
      <c r="H191" s="231"/>
      <c r="I191" s="231"/>
      <c r="J191" s="231"/>
      <c r="K191" s="231"/>
      <c r="L191" s="231"/>
      <c r="M191" s="231"/>
      <c r="N191" s="231"/>
      <c r="O191" s="231"/>
      <c r="P191" s="231"/>
      <c r="Q191" s="231"/>
      <c r="R191" s="231"/>
      <c r="S191" s="231"/>
      <c r="T191" s="231"/>
      <c r="U191" s="231"/>
      <c r="V191" s="231"/>
      <c r="W191" s="231"/>
      <c r="X191" s="23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123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9"/>
      <c r="B192" s="230"/>
      <c r="C192" s="267" t="s">
        <v>317</v>
      </c>
      <c r="D192" s="232"/>
      <c r="E192" s="233">
        <v>16.8</v>
      </c>
      <c r="F192" s="231"/>
      <c r="G192" s="231"/>
      <c r="H192" s="231"/>
      <c r="I192" s="231"/>
      <c r="J192" s="231"/>
      <c r="K192" s="231"/>
      <c r="L192" s="231"/>
      <c r="M192" s="231"/>
      <c r="N192" s="231"/>
      <c r="O192" s="231"/>
      <c r="P192" s="231"/>
      <c r="Q192" s="231"/>
      <c r="R192" s="231"/>
      <c r="S192" s="231"/>
      <c r="T192" s="231"/>
      <c r="U192" s="231"/>
      <c r="V192" s="231"/>
      <c r="W192" s="231"/>
      <c r="X192" s="23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123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47">
        <v>37</v>
      </c>
      <c r="B193" s="248" t="s">
        <v>318</v>
      </c>
      <c r="C193" s="266" t="s">
        <v>319</v>
      </c>
      <c r="D193" s="249" t="s">
        <v>152</v>
      </c>
      <c r="E193" s="250">
        <v>1.0092300000000001</v>
      </c>
      <c r="F193" s="251"/>
      <c r="G193" s="252">
        <f>ROUND(E193*F193,2)</f>
        <v>0</v>
      </c>
      <c r="H193" s="251"/>
      <c r="I193" s="252">
        <f>ROUND(E193*H193,2)</f>
        <v>0</v>
      </c>
      <c r="J193" s="251"/>
      <c r="K193" s="252">
        <f>ROUND(E193*J193,2)</f>
        <v>0</v>
      </c>
      <c r="L193" s="252">
        <v>21</v>
      </c>
      <c r="M193" s="252">
        <f>G193*(1+L193/100)</f>
        <v>0</v>
      </c>
      <c r="N193" s="252">
        <v>0</v>
      </c>
      <c r="O193" s="252">
        <f>ROUND(E193*N193,2)</f>
        <v>0</v>
      </c>
      <c r="P193" s="252">
        <v>0</v>
      </c>
      <c r="Q193" s="252">
        <f>ROUND(E193*P193,2)</f>
        <v>0</v>
      </c>
      <c r="R193" s="252"/>
      <c r="S193" s="252" t="s">
        <v>236</v>
      </c>
      <c r="T193" s="253" t="s">
        <v>161</v>
      </c>
      <c r="U193" s="231">
        <v>0</v>
      </c>
      <c r="V193" s="231">
        <f>ROUND(E193*U193,2)</f>
        <v>0</v>
      </c>
      <c r="W193" s="231"/>
      <c r="X193" s="231" t="s">
        <v>120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121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29"/>
      <c r="B194" s="230"/>
      <c r="C194" s="267" t="s">
        <v>122</v>
      </c>
      <c r="D194" s="232"/>
      <c r="E194" s="233"/>
      <c r="F194" s="231"/>
      <c r="G194" s="231"/>
      <c r="H194" s="231"/>
      <c r="I194" s="231"/>
      <c r="J194" s="231"/>
      <c r="K194" s="231"/>
      <c r="L194" s="231"/>
      <c r="M194" s="231"/>
      <c r="N194" s="231"/>
      <c r="O194" s="231"/>
      <c r="P194" s="231"/>
      <c r="Q194" s="231"/>
      <c r="R194" s="231"/>
      <c r="S194" s="231"/>
      <c r="T194" s="231"/>
      <c r="U194" s="231"/>
      <c r="V194" s="231"/>
      <c r="W194" s="231"/>
      <c r="X194" s="23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123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9"/>
      <c r="B195" s="230"/>
      <c r="C195" s="267" t="s">
        <v>320</v>
      </c>
      <c r="D195" s="232"/>
      <c r="E195" s="233">
        <v>1.0092300000000001</v>
      </c>
      <c r="F195" s="231"/>
      <c r="G195" s="231"/>
      <c r="H195" s="231"/>
      <c r="I195" s="231"/>
      <c r="J195" s="231"/>
      <c r="K195" s="231"/>
      <c r="L195" s="231"/>
      <c r="M195" s="231"/>
      <c r="N195" s="231"/>
      <c r="O195" s="231"/>
      <c r="P195" s="231"/>
      <c r="Q195" s="231"/>
      <c r="R195" s="231"/>
      <c r="S195" s="231"/>
      <c r="T195" s="231"/>
      <c r="U195" s="231"/>
      <c r="V195" s="231"/>
      <c r="W195" s="231"/>
      <c r="X195" s="23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123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x14ac:dyDescent="0.2">
      <c r="A196" s="241" t="s">
        <v>114</v>
      </c>
      <c r="B196" s="242" t="s">
        <v>72</v>
      </c>
      <c r="C196" s="265" t="s">
        <v>73</v>
      </c>
      <c r="D196" s="243"/>
      <c r="E196" s="244"/>
      <c r="F196" s="245"/>
      <c r="G196" s="245">
        <f>SUMIF(AG197:AG211,"&lt;&gt;NOR",G197:G211)</f>
        <v>0</v>
      </c>
      <c r="H196" s="245"/>
      <c r="I196" s="245">
        <f>SUM(I197:I211)</f>
        <v>0</v>
      </c>
      <c r="J196" s="245"/>
      <c r="K196" s="245">
        <f>SUM(K197:K211)</f>
        <v>0</v>
      </c>
      <c r="L196" s="245"/>
      <c r="M196" s="245">
        <f>SUM(M197:M211)</f>
        <v>0</v>
      </c>
      <c r="N196" s="245"/>
      <c r="O196" s="245">
        <f>SUM(O197:O211)</f>
        <v>5.7</v>
      </c>
      <c r="P196" s="245"/>
      <c r="Q196" s="245">
        <f>SUM(Q197:Q211)</f>
        <v>0</v>
      </c>
      <c r="R196" s="245"/>
      <c r="S196" s="245"/>
      <c r="T196" s="246"/>
      <c r="U196" s="240"/>
      <c r="V196" s="240">
        <f>SUM(V197:V211)</f>
        <v>65.429999999999993</v>
      </c>
      <c r="W196" s="240"/>
      <c r="X196" s="240"/>
      <c r="AG196" t="s">
        <v>115</v>
      </c>
    </row>
    <row r="197" spans="1:60" ht="22.5" outlineLevel="1" x14ac:dyDescent="0.2">
      <c r="A197" s="247">
        <v>38</v>
      </c>
      <c r="B197" s="248" t="s">
        <v>321</v>
      </c>
      <c r="C197" s="266" t="s">
        <v>322</v>
      </c>
      <c r="D197" s="249" t="s">
        <v>176</v>
      </c>
      <c r="E197" s="250">
        <v>47</v>
      </c>
      <c r="F197" s="251"/>
      <c r="G197" s="252">
        <f>ROUND(E197*F197,2)</f>
        <v>0</v>
      </c>
      <c r="H197" s="251"/>
      <c r="I197" s="252">
        <f>ROUND(E197*H197,2)</f>
        <v>0</v>
      </c>
      <c r="J197" s="251"/>
      <c r="K197" s="252">
        <f>ROUND(E197*J197,2)</f>
        <v>0</v>
      </c>
      <c r="L197" s="252">
        <v>21</v>
      </c>
      <c r="M197" s="252">
        <f>G197*(1+L197/100)</f>
        <v>0</v>
      </c>
      <c r="N197" s="252">
        <v>0.11369</v>
      </c>
      <c r="O197" s="252">
        <f>ROUND(E197*N197,2)</f>
        <v>5.34</v>
      </c>
      <c r="P197" s="252">
        <v>0</v>
      </c>
      <c r="Q197" s="252">
        <f>ROUND(E197*P197,2)</f>
        <v>0</v>
      </c>
      <c r="R197" s="252"/>
      <c r="S197" s="252" t="s">
        <v>119</v>
      </c>
      <c r="T197" s="253" t="s">
        <v>119</v>
      </c>
      <c r="U197" s="231">
        <v>0.56850000000000001</v>
      </c>
      <c r="V197" s="231">
        <f>ROUND(E197*U197,2)</f>
        <v>26.72</v>
      </c>
      <c r="W197" s="231"/>
      <c r="X197" s="231" t="s">
        <v>120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121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29"/>
      <c r="B198" s="230"/>
      <c r="C198" s="267" t="s">
        <v>129</v>
      </c>
      <c r="D198" s="232"/>
      <c r="E198" s="233"/>
      <c r="F198" s="231"/>
      <c r="G198" s="231"/>
      <c r="H198" s="231"/>
      <c r="I198" s="231"/>
      <c r="J198" s="231"/>
      <c r="K198" s="231"/>
      <c r="L198" s="231"/>
      <c r="M198" s="231"/>
      <c r="N198" s="231"/>
      <c r="O198" s="231"/>
      <c r="P198" s="231"/>
      <c r="Q198" s="231"/>
      <c r="R198" s="231"/>
      <c r="S198" s="231"/>
      <c r="T198" s="231"/>
      <c r="U198" s="231"/>
      <c r="V198" s="231"/>
      <c r="W198" s="231"/>
      <c r="X198" s="23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123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9"/>
      <c r="B199" s="230"/>
      <c r="C199" s="267" t="s">
        <v>323</v>
      </c>
      <c r="D199" s="232"/>
      <c r="E199" s="233">
        <v>16.2</v>
      </c>
      <c r="F199" s="231"/>
      <c r="G199" s="231"/>
      <c r="H199" s="231"/>
      <c r="I199" s="231"/>
      <c r="J199" s="231"/>
      <c r="K199" s="231"/>
      <c r="L199" s="231"/>
      <c r="M199" s="231"/>
      <c r="N199" s="231"/>
      <c r="O199" s="231"/>
      <c r="P199" s="231"/>
      <c r="Q199" s="231"/>
      <c r="R199" s="231"/>
      <c r="S199" s="231"/>
      <c r="T199" s="231"/>
      <c r="U199" s="231"/>
      <c r="V199" s="231"/>
      <c r="W199" s="231"/>
      <c r="X199" s="23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123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29"/>
      <c r="B200" s="230"/>
      <c r="C200" s="267" t="s">
        <v>324</v>
      </c>
      <c r="D200" s="232"/>
      <c r="E200" s="233">
        <v>11</v>
      </c>
      <c r="F200" s="231"/>
      <c r="G200" s="231"/>
      <c r="H200" s="231"/>
      <c r="I200" s="231"/>
      <c r="J200" s="231"/>
      <c r="K200" s="231"/>
      <c r="L200" s="231"/>
      <c r="M200" s="231"/>
      <c r="N200" s="231"/>
      <c r="O200" s="231"/>
      <c r="P200" s="231"/>
      <c r="Q200" s="231"/>
      <c r="R200" s="231"/>
      <c r="S200" s="231"/>
      <c r="T200" s="231"/>
      <c r="U200" s="231"/>
      <c r="V200" s="231"/>
      <c r="W200" s="231"/>
      <c r="X200" s="23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123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29"/>
      <c r="B201" s="230"/>
      <c r="C201" s="267" t="s">
        <v>325</v>
      </c>
      <c r="D201" s="232"/>
      <c r="E201" s="233">
        <v>19.8</v>
      </c>
      <c r="F201" s="231"/>
      <c r="G201" s="231"/>
      <c r="H201" s="231"/>
      <c r="I201" s="231"/>
      <c r="J201" s="231"/>
      <c r="K201" s="231"/>
      <c r="L201" s="231"/>
      <c r="M201" s="231"/>
      <c r="N201" s="231"/>
      <c r="O201" s="231"/>
      <c r="P201" s="231"/>
      <c r="Q201" s="231"/>
      <c r="R201" s="231"/>
      <c r="S201" s="231"/>
      <c r="T201" s="231"/>
      <c r="U201" s="231"/>
      <c r="V201" s="231"/>
      <c r="W201" s="231"/>
      <c r="X201" s="23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123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47">
        <v>39</v>
      </c>
      <c r="B202" s="248" t="s">
        <v>326</v>
      </c>
      <c r="C202" s="266" t="s">
        <v>327</v>
      </c>
      <c r="D202" s="249" t="s">
        <v>152</v>
      </c>
      <c r="E202" s="250">
        <v>21.513999999999999</v>
      </c>
      <c r="F202" s="251"/>
      <c r="G202" s="252">
        <f>ROUND(E202*F202,2)</f>
        <v>0</v>
      </c>
      <c r="H202" s="251"/>
      <c r="I202" s="252">
        <f>ROUND(E202*H202,2)</f>
        <v>0</v>
      </c>
      <c r="J202" s="251"/>
      <c r="K202" s="252">
        <f>ROUND(E202*J202,2)</f>
        <v>0</v>
      </c>
      <c r="L202" s="252">
        <v>21</v>
      </c>
      <c r="M202" s="252">
        <f>G202*(1+L202/100)</f>
        <v>0</v>
      </c>
      <c r="N202" s="252">
        <v>1.6930000000000001E-2</v>
      </c>
      <c r="O202" s="252">
        <f>ROUND(E202*N202,2)</f>
        <v>0.36</v>
      </c>
      <c r="P202" s="252">
        <v>0</v>
      </c>
      <c r="Q202" s="252">
        <f>ROUND(E202*P202,2)</f>
        <v>0</v>
      </c>
      <c r="R202" s="252"/>
      <c r="S202" s="252" t="s">
        <v>119</v>
      </c>
      <c r="T202" s="253" t="s">
        <v>119</v>
      </c>
      <c r="U202" s="231">
        <v>1.5396000000000001</v>
      </c>
      <c r="V202" s="231">
        <f>ROUND(E202*U202,2)</f>
        <v>33.119999999999997</v>
      </c>
      <c r="W202" s="231"/>
      <c r="X202" s="231" t="s">
        <v>120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121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29"/>
      <c r="B203" s="230"/>
      <c r="C203" s="267" t="s">
        <v>129</v>
      </c>
      <c r="D203" s="232"/>
      <c r="E203" s="233"/>
      <c r="F203" s="231"/>
      <c r="G203" s="231"/>
      <c r="H203" s="231"/>
      <c r="I203" s="231"/>
      <c r="J203" s="231"/>
      <c r="K203" s="231"/>
      <c r="L203" s="231"/>
      <c r="M203" s="231"/>
      <c r="N203" s="231"/>
      <c r="O203" s="231"/>
      <c r="P203" s="231"/>
      <c r="Q203" s="231"/>
      <c r="R203" s="231"/>
      <c r="S203" s="231"/>
      <c r="T203" s="231"/>
      <c r="U203" s="231"/>
      <c r="V203" s="231"/>
      <c r="W203" s="231"/>
      <c r="X203" s="23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123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29"/>
      <c r="B204" s="230"/>
      <c r="C204" s="267" t="s">
        <v>328</v>
      </c>
      <c r="D204" s="232"/>
      <c r="E204" s="233">
        <v>5.1840000000000002</v>
      </c>
      <c r="F204" s="231"/>
      <c r="G204" s="231"/>
      <c r="H204" s="231"/>
      <c r="I204" s="231"/>
      <c r="J204" s="231"/>
      <c r="K204" s="231"/>
      <c r="L204" s="231"/>
      <c r="M204" s="231"/>
      <c r="N204" s="231"/>
      <c r="O204" s="231"/>
      <c r="P204" s="231"/>
      <c r="Q204" s="231"/>
      <c r="R204" s="231"/>
      <c r="S204" s="231"/>
      <c r="T204" s="231"/>
      <c r="U204" s="231"/>
      <c r="V204" s="231"/>
      <c r="W204" s="231"/>
      <c r="X204" s="23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123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29"/>
      <c r="B205" s="230"/>
      <c r="C205" s="267" t="s">
        <v>329</v>
      </c>
      <c r="D205" s="232"/>
      <c r="E205" s="233">
        <v>2.448</v>
      </c>
      <c r="F205" s="231"/>
      <c r="G205" s="231"/>
      <c r="H205" s="231"/>
      <c r="I205" s="231"/>
      <c r="J205" s="231"/>
      <c r="K205" s="231"/>
      <c r="L205" s="231"/>
      <c r="M205" s="231"/>
      <c r="N205" s="231"/>
      <c r="O205" s="231"/>
      <c r="P205" s="231"/>
      <c r="Q205" s="231"/>
      <c r="R205" s="231"/>
      <c r="S205" s="231"/>
      <c r="T205" s="231"/>
      <c r="U205" s="231"/>
      <c r="V205" s="231"/>
      <c r="W205" s="231"/>
      <c r="X205" s="23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123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29"/>
      <c r="B206" s="230"/>
      <c r="C206" s="267" t="s">
        <v>330</v>
      </c>
      <c r="D206" s="232"/>
      <c r="E206" s="233">
        <v>3.52</v>
      </c>
      <c r="F206" s="231"/>
      <c r="G206" s="231"/>
      <c r="H206" s="231"/>
      <c r="I206" s="231"/>
      <c r="J206" s="231"/>
      <c r="K206" s="231"/>
      <c r="L206" s="231"/>
      <c r="M206" s="231"/>
      <c r="N206" s="231"/>
      <c r="O206" s="231"/>
      <c r="P206" s="231"/>
      <c r="Q206" s="231"/>
      <c r="R206" s="231"/>
      <c r="S206" s="231"/>
      <c r="T206" s="231"/>
      <c r="U206" s="231"/>
      <c r="V206" s="231"/>
      <c r="W206" s="231"/>
      <c r="X206" s="23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123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29"/>
      <c r="B207" s="230"/>
      <c r="C207" s="267" t="s">
        <v>331</v>
      </c>
      <c r="D207" s="232"/>
      <c r="E207" s="233">
        <v>1.65</v>
      </c>
      <c r="F207" s="231"/>
      <c r="G207" s="231"/>
      <c r="H207" s="231"/>
      <c r="I207" s="231"/>
      <c r="J207" s="231"/>
      <c r="K207" s="231"/>
      <c r="L207" s="231"/>
      <c r="M207" s="231"/>
      <c r="N207" s="231"/>
      <c r="O207" s="231"/>
      <c r="P207" s="231"/>
      <c r="Q207" s="231"/>
      <c r="R207" s="231"/>
      <c r="S207" s="231"/>
      <c r="T207" s="231"/>
      <c r="U207" s="231"/>
      <c r="V207" s="231"/>
      <c r="W207" s="231"/>
      <c r="X207" s="23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123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29"/>
      <c r="B208" s="230"/>
      <c r="C208" s="267" t="s">
        <v>332</v>
      </c>
      <c r="D208" s="232"/>
      <c r="E208" s="233">
        <v>5.6319999999999997</v>
      </c>
      <c r="F208" s="231"/>
      <c r="G208" s="231"/>
      <c r="H208" s="231"/>
      <c r="I208" s="231"/>
      <c r="J208" s="231"/>
      <c r="K208" s="231"/>
      <c r="L208" s="231"/>
      <c r="M208" s="231"/>
      <c r="N208" s="231"/>
      <c r="O208" s="231"/>
      <c r="P208" s="231"/>
      <c r="Q208" s="231"/>
      <c r="R208" s="231"/>
      <c r="S208" s="231"/>
      <c r="T208" s="231"/>
      <c r="U208" s="231"/>
      <c r="V208" s="231"/>
      <c r="W208" s="231"/>
      <c r="X208" s="23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123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29"/>
      <c r="B209" s="230"/>
      <c r="C209" s="267" t="s">
        <v>333</v>
      </c>
      <c r="D209" s="232"/>
      <c r="E209" s="233">
        <v>3.08</v>
      </c>
      <c r="F209" s="231"/>
      <c r="G209" s="231"/>
      <c r="H209" s="231"/>
      <c r="I209" s="231"/>
      <c r="J209" s="231"/>
      <c r="K209" s="231"/>
      <c r="L209" s="231"/>
      <c r="M209" s="231"/>
      <c r="N209" s="231"/>
      <c r="O209" s="231"/>
      <c r="P209" s="231"/>
      <c r="Q209" s="231"/>
      <c r="R209" s="231"/>
      <c r="S209" s="231"/>
      <c r="T209" s="231"/>
      <c r="U209" s="231"/>
      <c r="V209" s="231"/>
      <c r="W209" s="231"/>
      <c r="X209" s="23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123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47">
        <v>40</v>
      </c>
      <c r="B210" s="248" t="s">
        <v>334</v>
      </c>
      <c r="C210" s="266" t="s">
        <v>335</v>
      </c>
      <c r="D210" s="249" t="s">
        <v>152</v>
      </c>
      <c r="E210" s="250">
        <v>21.513999999999999</v>
      </c>
      <c r="F210" s="251"/>
      <c r="G210" s="252">
        <f>ROUND(E210*F210,2)</f>
        <v>0</v>
      </c>
      <c r="H210" s="251"/>
      <c r="I210" s="252">
        <f>ROUND(E210*H210,2)</f>
        <v>0</v>
      </c>
      <c r="J210" s="251"/>
      <c r="K210" s="252">
        <f>ROUND(E210*J210,2)</f>
        <v>0</v>
      </c>
      <c r="L210" s="252">
        <v>21</v>
      </c>
      <c r="M210" s="252">
        <f>G210*(1+L210/100)</f>
        <v>0</v>
      </c>
      <c r="N210" s="252">
        <v>0</v>
      </c>
      <c r="O210" s="252">
        <f>ROUND(E210*N210,2)</f>
        <v>0</v>
      </c>
      <c r="P210" s="252">
        <v>0</v>
      </c>
      <c r="Q210" s="252">
        <f>ROUND(E210*P210,2)</f>
        <v>0</v>
      </c>
      <c r="R210" s="252"/>
      <c r="S210" s="252" t="s">
        <v>119</v>
      </c>
      <c r="T210" s="253" t="s">
        <v>119</v>
      </c>
      <c r="U210" s="231">
        <v>0.26</v>
      </c>
      <c r="V210" s="231">
        <f>ROUND(E210*U210,2)</f>
        <v>5.59</v>
      </c>
      <c r="W210" s="231"/>
      <c r="X210" s="231" t="s">
        <v>120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121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29"/>
      <c r="B211" s="230"/>
      <c r="C211" s="267" t="s">
        <v>336</v>
      </c>
      <c r="D211" s="232"/>
      <c r="E211" s="233">
        <v>21.513999999999999</v>
      </c>
      <c r="F211" s="231"/>
      <c r="G211" s="231"/>
      <c r="H211" s="231"/>
      <c r="I211" s="231"/>
      <c r="J211" s="231"/>
      <c r="K211" s="231"/>
      <c r="L211" s="231"/>
      <c r="M211" s="231"/>
      <c r="N211" s="231"/>
      <c r="O211" s="231"/>
      <c r="P211" s="231"/>
      <c r="Q211" s="231"/>
      <c r="R211" s="231"/>
      <c r="S211" s="231"/>
      <c r="T211" s="231"/>
      <c r="U211" s="231"/>
      <c r="V211" s="231"/>
      <c r="W211" s="231"/>
      <c r="X211" s="23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123</v>
      </c>
      <c r="AH211" s="212">
        <v>5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x14ac:dyDescent="0.2">
      <c r="A212" s="241" t="s">
        <v>114</v>
      </c>
      <c r="B212" s="242" t="s">
        <v>74</v>
      </c>
      <c r="C212" s="265" t="s">
        <v>75</v>
      </c>
      <c r="D212" s="243"/>
      <c r="E212" s="244"/>
      <c r="F212" s="245"/>
      <c r="G212" s="245">
        <f>SUMIF(AG213:AG245,"&lt;&gt;NOR",G213:G245)</f>
        <v>0</v>
      </c>
      <c r="H212" s="245"/>
      <c r="I212" s="245">
        <f>SUM(I213:I245)</f>
        <v>0</v>
      </c>
      <c r="J212" s="245"/>
      <c r="K212" s="245">
        <f>SUM(K213:K245)</f>
        <v>0</v>
      </c>
      <c r="L212" s="245"/>
      <c r="M212" s="245">
        <f>SUM(M213:M245)</f>
        <v>0</v>
      </c>
      <c r="N212" s="245"/>
      <c r="O212" s="245">
        <f>SUM(O213:O245)</f>
        <v>31.96</v>
      </c>
      <c r="P212" s="245"/>
      <c r="Q212" s="245">
        <f>SUM(Q213:Q245)</f>
        <v>0</v>
      </c>
      <c r="R212" s="245"/>
      <c r="S212" s="245"/>
      <c r="T212" s="246"/>
      <c r="U212" s="240"/>
      <c r="V212" s="240">
        <f>SUM(V213:V245)</f>
        <v>33.950000000000003</v>
      </c>
      <c r="W212" s="240"/>
      <c r="X212" s="240"/>
      <c r="AG212" t="s">
        <v>115</v>
      </c>
    </row>
    <row r="213" spans="1:60" outlineLevel="1" x14ac:dyDescent="0.2">
      <c r="A213" s="247">
        <v>41</v>
      </c>
      <c r="B213" s="248" t="s">
        <v>337</v>
      </c>
      <c r="C213" s="266" t="s">
        <v>338</v>
      </c>
      <c r="D213" s="249" t="s">
        <v>118</v>
      </c>
      <c r="E213" s="250">
        <v>9.5106199999999994</v>
      </c>
      <c r="F213" s="251"/>
      <c r="G213" s="252">
        <f>ROUND(E213*F213,2)</f>
        <v>0</v>
      </c>
      <c r="H213" s="251"/>
      <c r="I213" s="252">
        <f>ROUND(E213*H213,2)</f>
        <v>0</v>
      </c>
      <c r="J213" s="251"/>
      <c r="K213" s="252">
        <f>ROUND(E213*J213,2)</f>
        <v>0</v>
      </c>
      <c r="L213" s="252">
        <v>21</v>
      </c>
      <c r="M213" s="252">
        <f>G213*(1+L213/100)</f>
        <v>0</v>
      </c>
      <c r="N213" s="252">
        <v>2.5249999999999999</v>
      </c>
      <c r="O213" s="252">
        <f>ROUND(E213*N213,2)</f>
        <v>24.01</v>
      </c>
      <c r="P213" s="252">
        <v>0</v>
      </c>
      <c r="Q213" s="252">
        <f>ROUND(E213*P213,2)</f>
        <v>0</v>
      </c>
      <c r="R213" s="252"/>
      <c r="S213" s="252" t="s">
        <v>119</v>
      </c>
      <c r="T213" s="253" t="s">
        <v>119</v>
      </c>
      <c r="U213" s="231">
        <v>2.58</v>
      </c>
      <c r="V213" s="231">
        <f>ROUND(E213*U213,2)</f>
        <v>24.54</v>
      </c>
      <c r="W213" s="231"/>
      <c r="X213" s="231" t="s">
        <v>120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121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29"/>
      <c r="B214" s="230"/>
      <c r="C214" s="268" t="s">
        <v>339</v>
      </c>
      <c r="D214" s="254"/>
      <c r="E214" s="254"/>
      <c r="F214" s="254"/>
      <c r="G214" s="254"/>
      <c r="H214" s="231"/>
      <c r="I214" s="231"/>
      <c r="J214" s="231"/>
      <c r="K214" s="231"/>
      <c r="L214" s="231"/>
      <c r="M214" s="231"/>
      <c r="N214" s="231"/>
      <c r="O214" s="231"/>
      <c r="P214" s="231"/>
      <c r="Q214" s="231"/>
      <c r="R214" s="231"/>
      <c r="S214" s="231"/>
      <c r="T214" s="231"/>
      <c r="U214" s="231"/>
      <c r="V214" s="231"/>
      <c r="W214" s="231"/>
      <c r="X214" s="23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143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29"/>
      <c r="B215" s="230"/>
      <c r="C215" s="267" t="s">
        <v>122</v>
      </c>
      <c r="D215" s="232"/>
      <c r="E215" s="233"/>
      <c r="F215" s="231"/>
      <c r="G215" s="231"/>
      <c r="H215" s="231"/>
      <c r="I215" s="231"/>
      <c r="J215" s="231"/>
      <c r="K215" s="231"/>
      <c r="L215" s="231"/>
      <c r="M215" s="231"/>
      <c r="N215" s="231"/>
      <c r="O215" s="231"/>
      <c r="P215" s="231"/>
      <c r="Q215" s="231"/>
      <c r="R215" s="231"/>
      <c r="S215" s="231"/>
      <c r="T215" s="231"/>
      <c r="U215" s="231"/>
      <c r="V215" s="231"/>
      <c r="W215" s="231"/>
      <c r="X215" s="23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123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29"/>
      <c r="B216" s="230"/>
      <c r="C216" s="267" t="s">
        <v>340</v>
      </c>
      <c r="D216" s="232"/>
      <c r="E216" s="233">
        <v>6.1310000000000002</v>
      </c>
      <c r="F216" s="231"/>
      <c r="G216" s="231"/>
      <c r="H216" s="231"/>
      <c r="I216" s="231"/>
      <c r="J216" s="231"/>
      <c r="K216" s="231"/>
      <c r="L216" s="231"/>
      <c r="M216" s="231"/>
      <c r="N216" s="231"/>
      <c r="O216" s="231"/>
      <c r="P216" s="231"/>
      <c r="Q216" s="231"/>
      <c r="R216" s="231"/>
      <c r="S216" s="231"/>
      <c r="T216" s="231"/>
      <c r="U216" s="231"/>
      <c r="V216" s="231"/>
      <c r="W216" s="231"/>
      <c r="X216" s="23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123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29"/>
      <c r="B217" s="230"/>
      <c r="C217" s="267" t="s">
        <v>341</v>
      </c>
      <c r="D217" s="232"/>
      <c r="E217" s="233">
        <v>0.71579999999999999</v>
      </c>
      <c r="F217" s="231"/>
      <c r="G217" s="231"/>
      <c r="H217" s="231"/>
      <c r="I217" s="231"/>
      <c r="J217" s="231"/>
      <c r="K217" s="231"/>
      <c r="L217" s="231"/>
      <c r="M217" s="231"/>
      <c r="N217" s="231"/>
      <c r="O217" s="231"/>
      <c r="P217" s="231"/>
      <c r="Q217" s="231"/>
      <c r="R217" s="231"/>
      <c r="S217" s="231"/>
      <c r="T217" s="231"/>
      <c r="U217" s="231"/>
      <c r="V217" s="231"/>
      <c r="W217" s="231"/>
      <c r="X217" s="23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123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29"/>
      <c r="B218" s="230"/>
      <c r="C218" s="267" t="s">
        <v>125</v>
      </c>
      <c r="D218" s="232"/>
      <c r="E218" s="233"/>
      <c r="F218" s="231"/>
      <c r="G218" s="231"/>
      <c r="H218" s="231"/>
      <c r="I218" s="231"/>
      <c r="J218" s="231"/>
      <c r="K218" s="231"/>
      <c r="L218" s="231"/>
      <c r="M218" s="231"/>
      <c r="N218" s="231"/>
      <c r="O218" s="231"/>
      <c r="P218" s="231"/>
      <c r="Q218" s="231"/>
      <c r="R218" s="231"/>
      <c r="S218" s="231"/>
      <c r="T218" s="231"/>
      <c r="U218" s="231"/>
      <c r="V218" s="231"/>
      <c r="W218" s="231"/>
      <c r="X218" s="23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123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29"/>
      <c r="B219" s="230"/>
      <c r="C219" s="267" t="s">
        <v>342</v>
      </c>
      <c r="D219" s="232"/>
      <c r="E219" s="233">
        <v>0.56999999999999995</v>
      </c>
      <c r="F219" s="231"/>
      <c r="G219" s="231"/>
      <c r="H219" s="231"/>
      <c r="I219" s="231"/>
      <c r="J219" s="231"/>
      <c r="K219" s="231"/>
      <c r="L219" s="231"/>
      <c r="M219" s="231"/>
      <c r="N219" s="231"/>
      <c r="O219" s="231"/>
      <c r="P219" s="231"/>
      <c r="Q219" s="231"/>
      <c r="R219" s="231"/>
      <c r="S219" s="231"/>
      <c r="T219" s="231"/>
      <c r="U219" s="231"/>
      <c r="V219" s="231"/>
      <c r="W219" s="231"/>
      <c r="X219" s="23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123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29"/>
      <c r="B220" s="230"/>
      <c r="C220" s="267" t="s">
        <v>343</v>
      </c>
      <c r="D220" s="232"/>
      <c r="E220" s="233">
        <v>9.7000000000000003E-2</v>
      </c>
      <c r="F220" s="231"/>
      <c r="G220" s="231"/>
      <c r="H220" s="231"/>
      <c r="I220" s="231"/>
      <c r="J220" s="231"/>
      <c r="K220" s="231"/>
      <c r="L220" s="231"/>
      <c r="M220" s="231"/>
      <c r="N220" s="231"/>
      <c r="O220" s="231"/>
      <c r="P220" s="231"/>
      <c r="Q220" s="231"/>
      <c r="R220" s="231"/>
      <c r="S220" s="231"/>
      <c r="T220" s="231"/>
      <c r="U220" s="231"/>
      <c r="V220" s="231"/>
      <c r="W220" s="231"/>
      <c r="X220" s="23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123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29"/>
      <c r="B221" s="230"/>
      <c r="C221" s="267" t="s">
        <v>344</v>
      </c>
      <c r="D221" s="232"/>
      <c r="E221" s="233">
        <v>0.11</v>
      </c>
      <c r="F221" s="231"/>
      <c r="G221" s="231"/>
      <c r="H221" s="231"/>
      <c r="I221" s="231"/>
      <c r="J221" s="231"/>
      <c r="K221" s="231"/>
      <c r="L221" s="231"/>
      <c r="M221" s="231"/>
      <c r="N221" s="231"/>
      <c r="O221" s="231"/>
      <c r="P221" s="231"/>
      <c r="Q221" s="231"/>
      <c r="R221" s="231"/>
      <c r="S221" s="231"/>
      <c r="T221" s="231"/>
      <c r="U221" s="231"/>
      <c r="V221" s="231"/>
      <c r="W221" s="231"/>
      <c r="X221" s="23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123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29"/>
      <c r="B222" s="230"/>
      <c r="C222" s="267" t="s">
        <v>129</v>
      </c>
      <c r="D222" s="232"/>
      <c r="E222" s="233"/>
      <c r="F222" s="231"/>
      <c r="G222" s="231"/>
      <c r="H222" s="231"/>
      <c r="I222" s="231"/>
      <c r="J222" s="231"/>
      <c r="K222" s="231"/>
      <c r="L222" s="231"/>
      <c r="M222" s="231"/>
      <c r="N222" s="231"/>
      <c r="O222" s="231"/>
      <c r="P222" s="231"/>
      <c r="Q222" s="231"/>
      <c r="R222" s="231"/>
      <c r="S222" s="231"/>
      <c r="T222" s="231"/>
      <c r="U222" s="231"/>
      <c r="V222" s="231"/>
      <c r="W222" s="231"/>
      <c r="X222" s="23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123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29"/>
      <c r="B223" s="230"/>
      <c r="C223" s="267" t="s">
        <v>345</v>
      </c>
      <c r="D223" s="232"/>
      <c r="E223" s="233">
        <v>0.65</v>
      </c>
      <c r="F223" s="231"/>
      <c r="G223" s="231"/>
      <c r="H223" s="231"/>
      <c r="I223" s="231"/>
      <c r="J223" s="231"/>
      <c r="K223" s="231"/>
      <c r="L223" s="231"/>
      <c r="M223" s="231"/>
      <c r="N223" s="231"/>
      <c r="O223" s="231"/>
      <c r="P223" s="231"/>
      <c r="Q223" s="231"/>
      <c r="R223" s="231"/>
      <c r="S223" s="231"/>
      <c r="T223" s="231"/>
      <c r="U223" s="231"/>
      <c r="V223" s="231"/>
      <c r="W223" s="231"/>
      <c r="X223" s="23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123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29"/>
      <c r="B224" s="230"/>
      <c r="C224" s="267" t="s">
        <v>346</v>
      </c>
      <c r="D224" s="232"/>
      <c r="E224" s="233">
        <v>0.35199999999999998</v>
      </c>
      <c r="F224" s="231"/>
      <c r="G224" s="231"/>
      <c r="H224" s="231"/>
      <c r="I224" s="231"/>
      <c r="J224" s="231"/>
      <c r="K224" s="231"/>
      <c r="L224" s="231"/>
      <c r="M224" s="231"/>
      <c r="N224" s="231"/>
      <c r="O224" s="231"/>
      <c r="P224" s="231"/>
      <c r="Q224" s="231"/>
      <c r="R224" s="231"/>
      <c r="S224" s="231"/>
      <c r="T224" s="231"/>
      <c r="U224" s="231"/>
      <c r="V224" s="231"/>
      <c r="W224" s="231"/>
      <c r="X224" s="23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123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29"/>
      <c r="B225" s="230"/>
      <c r="C225" s="267" t="s">
        <v>347</v>
      </c>
      <c r="D225" s="232"/>
      <c r="E225" s="233">
        <v>0.56320000000000003</v>
      </c>
      <c r="F225" s="231"/>
      <c r="G225" s="231"/>
      <c r="H225" s="231"/>
      <c r="I225" s="231"/>
      <c r="J225" s="231"/>
      <c r="K225" s="231"/>
      <c r="L225" s="231"/>
      <c r="M225" s="231"/>
      <c r="N225" s="231"/>
      <c r="O225" s="231"/>
      <c r="P225" s="231"/>
      <c r="Q225" s="231"/>
      <c r="R225" s="231"/>
      <c r="S225" s="231"/>
      <c r="T225" s="231"/>
      <c r="U225" s="231"/>
      <c r="V225" s="231"/>
      <c r="W225" s="231"/>
      <c r="X225" s="23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123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29"/>
      <c r="B226" s="230"/>
      <c r="C226" s="269" t="s">
        <v>348</v>
      </c>
      <c r="D226" s="234"/>
      <c r="E226" s="235">
        <v>0.32162000000000002</v>
      </c>
      <c r="F226" s="231"/>
      <c r="G226" s="231"/>
      <c r="H226" s="231"/>
      <c r="I226" s="231"/>
      <c r="J226" s="231"/>
      <c r="K226" s="231"/>
      <c r="L226" s="231"/>
      <c r="M226" s="231"/>
      <c r="N226" s="231"/>
      <c r="O226" s="231"/>
      <c r="P226" s="231"/>
      <c r="Q226" s="231"/>
      <c r="R226" s="231"/>
      <c r="S226" s="231"/>
      <c r="T226" s="231"/>
      <c r="U226" s="231"/>
      <c r="V226" s="231"/>
      <c r="W226" s="231"/>
      <c r="X226" s="23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123</v>
      </c>
      <c r="AH226" s="212">
        <v>4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47">
        <v>42</v>
      </c>
      <c r="B227" s="248" t="s">
        <v>349</v>
      </c>
      <c r="C227" s="266" t="s">
        <v>350</v>
      </c>
      <c r="D227" s="249" t="s">
        <v>118</v>
      </c>
      <c r="E227" s="250">
        <v>3.1248</v>
      </c>
      <c r="F227" s="251"/>
      <c r="G227" s="252">
        <f>ROUND(E227*F227,2)</f>
        <v>0</v>
      </c>
      <c r="H227" s="251"/>
      <c r="I227" s="252">
        <f>ROUND(E227*H227,2)</f>
        <v>0</v>
      </c>
      <c r="J227" s="251"/>
      <c r="K227" s="252">
        <f>ROUND(E227*J227,2)</f>
        <v>0</v>
      </c>
      <c r="L227" s="252">
        <v>21</v>
      </c>
      <c r="M227" s="252">
        <f>G227*(1+L227/100)</f>
        <v>0</v>
      </c>
      <c r="N227" s="252">
        <v>2.5249999999999999</v>
      </c>
      <c r="O227" s="252">
        <f>ROUND(E227*N227,2)</f>
        <v>7.89</v>
      </c>
      <c r="P227" s="252">
        <v>0</v>
      </c>
      <c r="Q227" s="252">
        <f>ROUND(E227*P227,2)</f>
        <v>0</v>
      </c>
      <c r="R227" s="252"/>
      <c r="S227" s="252" t="s">
        <v>119</v>
      </c>
      <c r="T227" s="253" t="s">
        <v>119</v>
      </c>
      <c r="U227" s="231">
        <v>2.3199999999999998</v>
      </c>
      <c r="V227" s="231">
        <f>ROUND(E227*U227,2)</f>
        <v>7.25</v>
      </c>
      <c r="W227" s="231"/>
      <c r="X227" s="231" t="s">
        <v>120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121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29"/>
      <c r="B228" s="230"/>
      <c r="C228" s="268" t="s">
        <v>339</v>
      </c>
      <c r="D228" s="254"/>
      <c r="E228" s="254"/>
      <c r="F228" s="254"/>
      <c r="G228" s="254"/>
      <c r="H228" s="231"/>
      <c r="I228" s="231"/>
      <c r="J228" s="231"/>
      <c r="K228" s="231"/>
      <c r="L228" s="231"/>
      <c r="M228" s="231"/>
      <c r="N228" s="231"/>
      <c r="O228" s="231"/>
      <c r="P228" s="231"/>
      <c r="Q228" s="231"/>
      <c r="R228" s="231"/>
      <c r="S228" s="231"/>
      <c r="T228" s="231"/>
      <c r="U228" s="231"/>
      <c r="V228" s="231"/>
      <c r="W228" s="231"/>
      <c r="X228" s="23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143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29"/>
      <c r="B229" s="230"/>
      <c r="C229" s="267" t="s">
        <v>129</v>
      </c>
      <c r="D229" s="232"/>
      <c r="E229" s="233"/>
      <c r="F229" s="231"/>
      <c r="G229" s="231"/>
      <c r="H229" s="231"/>
      <c r="I229" s="231"/>
      <c r="J229" s="231"/>
      <c r="K229" s="231"/>
      <c r="L229" s="231"/>
      <c r="M229" s="231"/>
      <c r="N229" s="231"/>
      <c r="O229" s="231"/>
      <c r="P229" s="231"/>
      <c r="Q229" s="231"/>
      <c r="R229" s="231"/>
      <c r="S229" s="231"/>
      <c r="T229" s="231"/>
      <c r="U229" s="231"/>
      <c r="V229" s="231"/>
      <c r="W229" s="231"/>
      <c r="X229" s="23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123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29"/>
      <c r="B230" s="230"/>
      <c r="C230" s="267" t="s">
        <v>351</v>
      </c>
      <c r="D230" s="232"/>
      <c r="E230" s="233">
        <v>0.94679999999999997</v>
      </c>
      <c r="F230" s="231"/>
      <c r="G230" s="231"/>
      <c r="H230" s="231"/>
      <c r="I230" s="231"/>
      <c r="J230" s="231"/>
      <c r="K230" s="231"/>
      <c r="L230" s="231"/>
      <c r="M230" s="231"/>
      <c r="N230" s="231"/>
      <c r="O230" s="231"/>
      <c r="P230" s="231"/>
      <c r="Q230" s="231"/>
      <c r="R230" s="231"/>
      <c r="S230" s="231"/>
      <c r="T230" s="231"/>
      <c r="U230" s="231"/>
      <c r="V230" s="231"/>
      <c r="W230" s="231"/>
      <c r="X230" s="23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123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29"/>
      <c r="B231" s="230"/>
      <c r="C231" s="267" t="s">
        <v>352</v>
      </c>
      <c r="D231" s="232"/>
      <c r="E231" s="233">
        <v>0.78100000000000003</v>
      </c>
      <c r="F231" s="231"/>
      <c r="G231" s="231"/>
      <c r="H231" s="231"/>
      <c r="I231" s="231"/>
      <c r="J231" s="231"/>
      <c r="K231" s="231"/>
      <c r="L231" s="231"/>
      <c r="M231" s="231"/>
      <c r="N231" s="231"/>
      <c r="O231" s="231"/>
      <c r="P231" s="231"/>
      <c r="Q231" s="231"/>
      <c r="R231" s="231"/>
      <c r="S231" s="231"/>
      <c r="T231" s="231"/>
      <c r="U231" s="231"/>
      <c r="V231" s="231"/>
      <c r="W231" s="231"/>
      <c r="X231" s="23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123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29"/>
      <c r="B232" s="230"/>
      <c r="C232" s="267" t="s">
        <v>353</v>
      </c>
      <c r="D232" s="232"/>
      <c r="E232" s="233">
        <v>1.397</v>
      </c>
      <c r="F232" s="231"/>
      <c r="G232" s="231"/>
      <c r="H232" s="231"/>
      <c r="I232" s="231"/>
      <c r="J232" s="231"/>
      <c r="K232" s="231"/>
      <c r="L232" s="231"/>
      <c r="M232" s="231"/>
      <c r="N232" s="231"/>
      <c r="O232" s="231"/>
      <c r="P232" s="231"/>
      <c r="Q232" s="231"/>
      <c r="R232" s="231"/>
      <c r="S232" s="231"/>
      <c r="T232" s="231"/>
      <c r="U232" s="231"/>
      <c r="V232" s="231"/>
      <c r="W232" s="231"/>
      <c r="X232" s="23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123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47">
        <v>43</v>
      </c>
      <c r="B233" s="248" t="s">
        <v>354</v>
      </c>
      <c r="C233" s="266" t="s">
        <v>355</v>
      </c>
      <c r="D233" s="249" t="s">
        <v>118</v>
      </c>
      <c r="E233" s="250">
        <v>3.1248</v>
      </c>
      <c r="F233" s="251"/>
      <c r="G233" s="252">
        <f>ROUND(E233*F233,2)</f>
        <v>0</v>
      </c>
      <c r="H233" s="251"/>
      <c r="I233" s="252">
        <f>ROUND(E233*H233,2)</f>
        <v>0</v>
      </c>
      <c r="J233" s="251"/>
      <c r="K233" s="252">
        <f>ROUND(E233*J233,2)</f>
        <v>0</v>
      </c>
      <c r="L233" s="252">
        <v>21</v>
      </c>
      <c r="M233" s="252">
        <f>G233*(1+L233/100)</f>
        <v>0</v>
      </c>
      <c r="N233" s="252">
        <v>0</v>
      </c>
      <c r="O233" s="252">
        <f>ROUND(E233*N233,2)</f>
        <v>0</v>
      </c>
      <c r="P233" s="252">
        <v>0</v>
      </c>
      <c r="Q233" s="252">
        <f>ROUND(E233*P233,2)</f>
        <v>0</v>
      </c>
      <c r="R233" s="252"/>
      <c r="S233" s="252" t="s">
        <v>119</v>
      </c>
      <c r="T233" s="253" t="s">
        <v>119</v>
      </c>
      <c r="U233" s="231">
        <v>0.20499999999999999</v>
      </c>
      <c r="V233" s="231">
        <f>ROUND(E233*U233,2)</f>
        <v>0.64</v>
      </c>
      <c r="W233" s="231"/>
      <c r="X233" s="231" t="s">
        <v>120</v>
      </c>
      <c r="Y233" s="212"/>
      <c r="Z233" s="212"/>
      <c r="AA233" s="212"/>
      <c r="AB233" s="212"/>
      <c r="AC233" s="212"/>
      <c r="AD233" s="212"/>
      <c r="AE233" s="212"/>
      <c r="AF233" s="212"/>
      <c r="AG233" s="212" t="s">
        <v>121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29"/>
      <c r="B234" s="230"/>
      <c r="C234" s="267" t="s">
        <v>356</v>
      </c>
      <c r="D234" s="232"/>
      <c r="E234" s="233">
        <v>3.1248</v>
      </c>
      <c r="F234" s="231"/>
      <c r="G234" s="231"/>
      <c r="H234" s="231"/>
      <c r="I234" s="231"/>
      <c r="J234" s="231"/>
      <c r="K234" s="231"/>
      <c r="L234" s="231"/>
      <c r="M234" s="231"/>
      <c r="N234" s="231"/>
      <c r="O234" s="231"/>
      <c r="P234" s="231"/>
      <c r="Q234" s="231"/>
      <c r="R234" s="231"/>
      <c r="S234" s="231"/>
      <c r="T234" s="231"/>
      <c r="U234" s="231"/>
      <c r="V234" s="231"/>
      <c r="W234" s="231"/>
      <c r="X234" s="23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123</v>
      </c>
      <c r="AH234" s="212">
        <v>5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47">
        <v>44</v>
      </c>
      <c r="B235" s="248" t="s">
        <v>357</v>
      </c>
      <c r="C235" s="266" t="s">
        <v>358</v>
      </c>
      <c r="D235" s="249" t="s">
        <v>118</v>
      </c>
      <c r="E235" s="250">
        <v>3.1248</v>
      </c>
      <c r="F235" s="251"/>
      <c r="G235" s="252">
        <f>ROUND(E235*F235,2)</f>
        <v>0</v>
      </c>
      <c r="H235" s="251"/>
      <c r="I235" s="252">
        <f>ROUND(E235*H235,2)</f>
        <v>0</v>
      </c>
      <c r="J235" s="251"/>
      <c r="K235" s="252">
        <f>ROUND(E235*J235,2)</f>
        <v>0</v>
      </c>
      <c r="L235" s="252">
        <v>21</v>
      </c>
      <c r="M235" s="252">
        <f>G235*(1+L235/100)</f>
        <v>0</v>
      </c>
      <c r="N235" s="252">
        <v>0</v>
      </c>
      <c r="O235" s="252">
        <f>ROUND(E235*N235,2)</f>
        <v>0</v>
      </c>
      <c r="P235" s="252">
        <v>0</v>
      </c>
      <c r="Q235" s="252">
        <f>ROUND(E235*P235,2)</f>
        <v>0</v>
      </c>
      <c r="R235" s="252"/>
      <c r="S235" s="252" t="s">
        <v>119</v>
      </c>
      <c r="T235" s="253" t="s">
        <v>119</v>
      </c>
      <c r="U235" s="231">
        <v>0.188</v>
      </c>
      <c r="V235" s="231">
        <f>ROUND(E235*U235,2)</f>
        <v>0.59</v>
      </c>
      <c r="W235" s="231"/>
      <c r="X235" s="231" t="s">
        <v>120</v>
      </c>
      <c r="Y235" s="212"/>
      <c r="Z235" s="212"/>
      <c r="AA235" s="212"/>
      <c r="AB235" s="212"/>
      <c r="AC235" s="212"/>
      <c r="AD235" s="212"/>
      <c r="AE235" s="212"/>
      <c r="AF235" s="212"/>
      <c r="AG235" s="212" t="s">
        <v>121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29"/>
      <c r="B236" s="230"/>
      <c r="C236" s="267" t="s">
        <v>356</v>
      </c>
      <c r="D236" s="232"/>
      <c r="E236" s="233">
        <v>3.1248</v>
      </c>
      <c r="F236" s="231"/>
      <c r="G236" s="231"/>
      <c r="H236" s="231"/>
      <c r="I236" s="231"/>
      <c r="J236" s="231"/>
      <c r="K236" s="231"/>
      <c r="L236" s="231"/>
      <c r="M236" s="231"/>
      <c r="N236" s="231"/>
      <c r="O236" s="231"/>
      <c r="P236" s="231"/>
      <c r="Q236" s="231"/>
      <c r="R236" s="231"/>
      <c r="S236" s="231"/>
      <c r="T236" s="231"/>
      <c r="U236" s="231"/>
      <c r="V236" s="231"/>
      <c r="W236" s="231"/>
      <c r="X236" s="23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123</v>
      </c>
      <c r="AH236" s="212">
        <v>5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ht="22.5" outlineLevel="1" x14ac:dyDescent="0.2">
      <c r="A237" s="247">
        <v>45</v>
      </c>
      <c r="B237" s="248" t="s">
        <v>359</v>
      </c>
      <c r="C237" s="266" t="s">
        <v>360</v>
      </c>
      <c r="D237" s="249" t="s">
        <v>165</v>
      </c>
      <c r="E237" s="250">
        <v>6.08E-2</v>
      </c>
      <c r="F237" s="251"/>
      <c r="G237" s="252">
        <f>ROUND(E237*F237,2)</f>
        <v>0</v>
      </c>
      <c r="H237" s="251"/>
      <c r="I237" s="252">
        <f>ROUND(E237*H237,2)</f>
        <v>0</v>
      </c>
      <c r="J237" s="251"/>
      <c r="K237" s="252">
        <f>ROUND(E237*J237,2)</f>
        <v>0</v>
      </c>
      <c r="L237" s="252">
        <v>21</v>
      </c>
      <c r="M237" s="252">
        <f>G237*(1+L237/100)</f>
        <v>0</v>
      </c>
      <c r="N237" s="252">
        <v>1.0662499999999999</v>
      </c>
      <c r="O237" s="252">
        <f>ROUND(E237*N237,2)</f>
        <v>0.06</v>
      </c>
      <c r="P237" s="252">
        <v>0</v>
      </c>
      <c r="Q237" s="252">
        <f>ROUND(E237*P237,2)</f>
        <v>0</v>
      </c>
      <c r="R237" s="252"/>
      <c r="S237" s="252" t="s">
        <v>119</v>
      </c>
      <c r="T237" s="253" t="s">
        <v>119</v>
      </c>
      <c r="U237" s="231">
        <v>15.231</v>
      </c>
      <c r="V237" s="231">
        <f>ROUND(E237*U237,2)</f>
        <v>0.93</v>
      </c>
      <c r="W237" s="231"/>
      <c r="X237" s="231" t="s">
        <v>120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121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29"/>
      <c r="B238" s="230"/>
      <c r="C238" s="267" t="s">
        <v>129</v>
      </c>
      <c r="D238" s="232"/>
      <c r="E238" s="233"/>
      <c r="F238" s="231"/>
      <c r="G238" s="231"/>
      <c r="H238" s="231"/>
      <c r="I238" s="231"/>
      <c r="J238" s="231"/>
      <c r="K238" s="231"/>
      <c r="L238" s="231"/>
      <c r="M238" s="231"/>
      <c r="N238" s="231"/>
      <c r="O238" s="231"/>
      <c r="P238" s="231"/>
      <c r="Q238" s="231"/>
      <c r="R238" s="231"/>
      <c r="S238" s="231"/>
      <c r="T238" s="231"/>
      <c r="U238" s="231"/>
      <c r="V238" s="231"/>
      <c r="W238" s="231"/>
      <c r="X238" s="23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123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29"/>
      <c r="B239" s="230"/>
      <c r="C239" s="271" t="s">
        <v>361</v>
      </c>
      <c r="D239" s="236"/>
      <c r="E239" s="237"/>
      <c r="F239" s="231"/>
      <c r="G239" s="231"/>
      <c r="H239" s="231"/>
      <c r="I239" s="231"/>
      <c r="J239" s="231"/>
      <c r="K239" s="231"/>
      <c r="L239" s="231"/>
      <c r="M239" s="231"/>
      <c r="N239" s="231"/>
      <c r="O239" s="231"/>
      <c r="P239" s="231"/>
      <c r="Q239" s="231"/>
      <c r="R239" s="231"/>
      <c r="S239" s="231"/>
      <c r="T239" s="231"/>
      <c r="U239" s="231"/>
      <c r="V239" s="231"/>
      <c r="W239" s="231"/>
      <c r="X239" s="23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123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29"/>
      <c r="B240" s="230"/>
      <c r="C240" s="272" t="s">
        <v>362</v>
      </c>
      <c r="D240" s="236"/>
      <c r="E240" s="237">
        <v>4.734</v>
      </c>
      <c r="F240" s="231"/>
      <c r="G240" s="231"/>
      <c r="H240" s="231"/>
      <c r="I240" s="231"/>
      <c r="J240" s="231"/>
      <c r="K240" s="231"/>
      <c r="L240" s="231"/>
      <c r="M240" s="231"/>
      <c r="N240" s="231"/>
      <c r="O240" s="231"/>
      <c r="P240" s="231"/>
      <c r="Q240" s="231"/>
      <c r="R240" s="231"/>
      <c r="S240" s="231"/>
      <c r="T240" s="231"/>
      <c r="U240" s="231"/>
      <c r="V240" s="231"/>
      <c r="W240" s="231"/>
      <c r="X240" s="23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123</v>
      </c>
      <c r="AH240" s="212">
        <v>2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29"/>
      <c r="B241" s="230"/>
      <c r="C241" s="272" t="s">
        <v>363</v>
      </c>
      <c r="D241" s="236"/>
      <c r="E241" s="237">
        <v>3.9049999999999998</v>
      </c>
      <c r="F241" s="231"/>
      <c r="G241" s="231"/>
      <c r="H241" s="231"/>
      <c r="I241" s="231"/>
      <c r="J241" s="231"/>
      <c r="K241" s="231"/>
      <c r="L241" s="231"/>
      <c r="M241" s="231"/>
      <c r="N241" s="231"/>
      <c r="O241" s="231"/>
      <c r="P241" s="231"/>
      <c r="Q241" s="231"/>
      <c r="R241" s="231"/>
      <c r="S241" s="231"/>
      <c r="T241" s="231"/>
      <c r="U241" s="231"/>
      <c r="V241" s="231"/>
      <c r="W241" s="231"/>
      <c r="X241" s="23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123</v>
      </c>
      <c r="AH241" s="212">
        <v>2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29"/>
      <c r="B242" s="230"/>
      <c r="C242" s="272" t="s">
        <v>364</v>
      </c>
      <c r="D242" s="236"/>
      <c r="E242" s="237">
        <v>6.9850000000000003</v>
      </c>
      <c r="F242" s="231"/>
      <c r="G242" s="231"/>
      <c r="H242" s="231"/>
      <c r="I242" s="231"/>
      <c r="J242" s="231"/>
      <c r="K242" s="231"/>
      <c r="L242" s="231"/>
      <c r="M242" s="231"/>
      <c r="N242" s="231"/>
      <c r="O242" s="231"/>
      <c r="P242" s="231"/>
      <c r="Q242" s="231"/>
      <c r="R242" s="231"/>
      <c r="S242" s="231"/>
      <c r="T242" s="231"/>
      <c r="U242" s="231"/>
      <c r="V242" s="231"/>
      <c r="W242" s="231"/>
      <c r="X242" s="23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123</v>
      </c>
      <c r="AH242" s="212">
        <v>2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29"/>
      <c r="B243" s="230"/>
      <c r="C243" s="273" t="s">
        <v>365</v>
      </c>
      <c r="D243" s="238"/>
      <c r="E243" s="239">
        <v>15.624000000000001</v>
      </c>
      <c r="F243" s="231"/>
      <c r="G243" s="231"/>
      <c r="H243" s="231"/>
      <c r="I243" s="231"/>
      <c r="J243" s="231"/>
      <c r="K243" s="231"/>
      <c r="L243" s="231"/>
      <c r="M243" s="231"/>
      <c r="N243" s="231"/>
      <c r="O243" s="231"/>
      <c r="P243" s="231"/>
      <c r="Q243" s="231"/>
      <c r="R243" s="231"/>
      <c r="S243" s="231"/>
      <c r="T243" s="231"/>
      <c r="U243" s="231"/>
      <c r="V243" s="231"/>
      <c r="W243" s="231"/>
      <c r="X243" s="23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123</v>
      </c>
      <c r="AH243" s="212">
        <v>3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29"/>
      <c r="B244" s="230"/>
      <c r="C244" s="271" t="s">
        <v>366</v>
      </c>
      <c r="D244" s="236"/>
      <c r="E244" s="237"/>
      <c r="F244" s="231"/>
      <c r="G244" s="231"/>
      <c r="H244" s="231"/>
      <c r="I244" s="231"/>
      <c r="J244" s="231"/>
      <c r="K244" s="231"/>
      <c r="L244" s="231"/>
      <c r="M244" s="231"/>
      <c r="N244" s="231"/>
      <c r="O244" s="231"/>
      <c r="P244" s="231"/>
      <c r="Q244" s="231"/>
      <c r="R244" s="231"/>
      <c r="S244" s="231"/>
      <c r="T244" s="231"/>
      <c r="U244" s="231"/>
      <c r="V244" s="231"/>
      <c r="W244" s="231"/>
      <c r="X244" s="23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123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29"/>
      <c r="B245" s="230"/>
      <c r="C245" s="267" t="s">
        <v>367</v>
      </c>
      <c r="D245" s="232"/>
      <c r="E245" s="233">
        <v>6.08E-2</v>
      </c>
      <c r="F245" s="231"/>
      <c r="G245" s="231"/>
      <c r="H245" s="231"/>
      <c r="I245" s="231"/>
      <c r="J245" s="231"/>
      <c r="K245" s="231"/>
      <c r="L245" s="231"/>
      <c r="M245" s="231"/>
      <c r="N245" s="231"/>
      <c r="O245" s="231"/>
      <c r="P245" s="231"/>
      <c r="Q245" s="231"/>
      <c r="R245" s="231"/>
      <c r="S245" s="231"/>
      <c r="T245" s="231"/>
      <c r="U245" s="231"/>
      <c r="V245" s="231"/>
      <c r="W245" s="231"/>
      <c r="X245" s="23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123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x14ac:dyDescent="0.2">
      <c r="A246" s="241" t="s">
        <v>114</v>
      </c>
      <c r="B246" s="242" t="s">
        <v>76</v>
      </c>
      <c r="C246" s="265" t="s">
        <v>77</v>
      </c>
      <c r="D246" s="243"/>
      <c r="E246" s="244"/>
      <c r="F246" s="245"/>
      <c r="G246" s="245">
        <f>SUMIF(AG247:AG258,"&lt;&gt;NOR",G247:G258)</f>
        <v>0</v>
      </c>
      <c r="H246" s="245"/>
      <c r="I246" s="245">
        <f>SUM(I247:I258)</f>
        <v>0</v>
      </c>
      <c r="J246" s="245"/>
      <c r="K246" s="245">
        <f>SUM(K247:K258)</f>
        <v>0</v>
      </c>
      <c r="L246" s="245"/>
      <c r="M246" s="245">
        <f>SUM(M247:M258)</f>
        <v>0</v>
      </c>
      <c r="N246" s="245"/>
      <c r="O246" s="245">
        <f>SUM(O247:O258)</f>
        <v>0.02</v>
      </c>
      <c r="P246" s="245"/>
      <c r="Q246" s="245">
        <f>SUM(Q247:Q258)</f>
        <v>0</v>
      </c>
      <c r="R246" s="245"/>
      <c r="S246" s="245"/>
      <c r="T246" s="246"/>
      <c r="U246" s="240"/>
      <c r="V246" s="240">
        <f>SUM(V247:V258)</f>
        <v>1.2000000000000002</v>
      </c>
      <c r="W246" s="240"/>
      <c r="X246" s="240"/>
      <c r="AG246" t="s">
        <v>115</v>
      </c>
    </row>
    <row r="247" spans="1:60" ht="22.5" outlineLevel="1" x14ac:dyDescent="0.2">
      <c r="A247" s="247">
        <v>46</v>
      </c>
      <c r="B247" s="248" t="s">
        <v>368</v>
      </c>
      <c r="C247" s="266" t="s">
        <v>369</v>
      </c>
      <c r="D247" s="249" t="s">
        <v>370</v>
      </c>
      <c r="E247" s="250">
        <v>1</v>
      </c>
      <c r="F247" s="251"/>
      <c r="G247" s="252">
        <f>ROUND(E247*F247,2)</f>
        <v>0</v>
      </c>
      <c r="H247" s="251"/>
      <c r="I247" s="252">
        <f>ROUND(E247*H247,2)</f>
        <v>0</v>
      </c>
      <c r="J247" s="251"/>
      <c r="K247" s="252">
        <f>ROUND(E247*J247,2)</f>
        <v>0</v>
      </c>
      <c r="L247" s="252">
        <v>21</v>
      </c>
      <c r="M247" s="252">
        <f>G247*(1+L247/100)</f>
        <v>0</v>
      </c>
      <c r="N247" s="252">
        <v>0</v>
      </c>
      <c r="O247" s="252">
        <f>ROUND(E247*N247,2)</f>
        <v>0</v>
      </c>
      <c r="P247" s="252">
        <v>0</v>
      </c>
      <c r="Q247" s="252">
        <f>ROUND(E247*P247,2)</f>
        <v>0</v>
      </c>
      <c r="R247" s="252"/>
      <c r="S247" s="252" t="s">
        <v>119</v>
      </c>
      <c r="T247" s="253" t="s">
        <v>119</v>
      </c>
      <c r="U247" s="231">
        <v>0.52</v>
      </c>
      <c r="V247" s="231">
        <f>ROUND(E247*U247,2)</f>
        <v>0.52</v>
      </c>
      <c r="W247" s="231"/>
      <c r="X247" s="231" t="s">
        <v>120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121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29"/>
      <c r="B248" s="230"/>
      <c r="C248" s="267" t="s">
        <v>122</v>
      </c>
      <c r="D248" s="232"/>
      <c r="E248" s="233"/>
      <c r="F248" s="231"/>
      <c r="G248" s="231"/>
      <c r="H248" s="231"/>
      <c r="I248" s="231"/>
      <c r="J248" s="231"/>
      <c r="K248" s="231"/>
      <c r="L248" s="231"/>
      <c r="M248" s="231"/>
      <c r="N248" s="231"/>
      <c r="O248" s="231"/>
      <c r="P248" s="231"/>
      <c r="Q248" s="231"/>
      <c r="R248" s="231"/>
      <c r="S248" s="231"/>
      <c r="T248" s="231"/>
      <c r="U248" s="231"/>
      <c r="V248" s="231"/>
      <c r="W248" s="231"/>
      <c r="X248" s="23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123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29"/>
      <c r="B249" s="230"/>
      <c r="C249" s="267" t="s">
        <v>371</v>
      </c>
      <c r="D249" s="232"/>
      <c r="E249" s="233">
        <v>1</v>
      </c>
      <c r="F249" s="231"/>
      <c r="G249" s="231"/>
      <c r="H249" s="231"/>
      <c r="I249" s="231"/>
      <c r="J249" s="231"/>
      <c r="K249" s="231"/>
      <c r="L249" s="231"/>
      <c r="M249" s="231"/>
      <c r="N249" s="231"/>
      <c r="O249" s="231"/>
      <c r="P249" s="231"/>
      <c r="Q249" s="231"/>
      <c r="R249" s="231"/>
      <c r="S249" s="231"/>
      <c r="T249" s="231"/>
      <c r="U249" s="231"/>
      <c r="V249" s="231"/>
      <c r="W249" s="231"/>
      <c r="X249" s="23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123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47">
        <v>47</v>
      </c>
      <c r="B250" s="248" t="s">
        <v>372</v>
      </c>
      <c r="C250" s="266" t="s">
        <v>373</v>
      </c>
      <c r="D250" s="249" t="s">
        <v>370</v>
      </c>
      <c r="E250" s="250">
        <v>1</v>
      </c>
      <c r="F250" s="251"/>
      <c r="G250" s="252">
        <f>ROUND(E250*F250,2)</f>
        <v>0</v>
      </c>
      <c r="H250" s="251"/>
      <c r="I250" s="252">
        <f>ROUND(E250*H250,2)</f>
        <v>0</v>
      </c>
      <c r="J250" s="251"/>
      <c r="K250" s="252">
        <f>ROUND(E250*J250,2)</f>
        <v>0</v>
      </c>
      <c r="L250" s="252">
        <v>21</v>
      </c>
      <c r="M250" s="252">
        <f>G250*(1+L250/100)</f>
        <v>0</v>
      </c>
      <c r="N250" s="252">
        <v>4.6800000000000001E-3</v>
      </c>
      <c r="O250" s="252">
        <f>ROUND(E250*N250,2)</f>
        <v>0</v>
      </c>
      <c r="P250" s="252">
        <v>0</v>
      </c>
      <c r="Q250" s="252">
        <f>ROUND(E250*P250,2)</f>
        <v>0</v>
      </c>
      <c r="R250" s="252"/>
      <c r="S250" s="252" t="s">
        <v>119</v>
      </c>
      <c r="T250" s="253" t="s">
        <v>119</v>
      </c>
      <c r="U250" s="231">
        <v>0.68</v>
      </c>
      <c r="V250" s="231">
        <f>ROUND(E250*U250,2)</f>
        <v>0.68</v>
      </c>
      <c r="W250" s="231"/>
      <c r="X250" s="231" t="s">
        <v>120</v>
      </c>
      <c r="Y250" s="212"/>
      <c r="Z250" s="212"/>
      <c r="AA250" s="212"/>
      <c r="AB250" s="212"/>
      <c r="AC250" s="212"/>
      <c r="AD250" s="212"/>
      <c r="AE250" s="212"/>
      <c r="AF250" s="212"/>
      <c r="AG250" s="212" t="s">
        <v>121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29"/>
      <c r="B251" s="230"/>
      <c r="C251" s="267" t="s">
        <v>122</v>
      </c>
      <c r="D251" s="232"/>
      <c r="E251" s="233"/>
      <c r="F251" s="231"/>
      <c r="G251" s="231"/>
      <c r="H251" s="231"/>
      <c r="I251" s="231"/>
      <c r="J251" s="231"/>
      <c r="K251" s="231"/>
      <c r="L251" s="231"/>
      <c r="M251" s="231"/>
      <c r="N251" s="231"/>
      <c r="O251" s="231"/>
      <c r="P251" s="231"/>
      <c r="Q251" s="231"/>
      <c r="R251" s="231"/>
      <c r="S251" s="231"/>
      <c r="T251" s="231"/>
      <c r="U251" s="231"/>
      <c r="V251" s="231"/>
      <c r="W251" s="231"/>
      <c r="X251" s="231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123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29"/>
      <c r="B252" s="230"/>
      <c r="C252" s="267" t="s">
        <v>371</v>
      </c>
      <c r="D252" s="232"/>
      <c r="E252" s="233">
        <v>1</v>
      </c>
      <c r="F252" s="231"/>
      <c r="G252" s="231"/>
      <c r="H252" s="231"/>
      <c r="I252" s="231"/>
      <c r="J252" s="231"/>
      <c r="K252" s="231"/>
      <c r="L252" s="231"/>
      <c r="M252" s="231"/>
      <c r="N252" s="231"/>
      <c r="O252" s="231"/>
      <c r="P252" s="231"/>
      <c r="Q252" s="231"/>
      <c r="R252" s="231"/>
      <c r="S252" s="231"/>
      <c r="T252" s="231"/>
      <c r="U252" s="231"/>
      <c r="V252" s="231"/>
      <c r="W252" s="231"/>
      <c r="X252" s="23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123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47">
        <v>48</v>
      </c>
      <c r="B253" s="248" t="s">
        <v>374</v>
      </c>
      <c r="C253" s="266" t="s">
        <v>375</v>
      </c>
      <c r="D253" s="249" t="s">
        <v>370</v>
      </c>
      <c r="E253" s="250">
        <v>1</v>
      </c>
      <c r="F253" s="251"/>
      <c r="G253" s="252">
        <f>ROUND(E253*F253,2)</f>
        <v>0</v>
      </c>
      <c r="H253" s="251"/>
      <c r="I253" s="252">
        <f>ROUND(E253*H253,2)</f>
        <v>0</v>
      </c>
      <c r="J253" s="251"/>
      <c r="K253" s="252">
        <f>ROUND(E253*J253,2)</f>
        <v>0</v>
      </c>
      <c r="L253" s="252">
        <v>21</v>
      </c>
      <c r="M253" s="252">
        <f>G253*(1+L253/100)</f>
        <v>0</v>
      </c>
      <c r="N253" s="252">
        <v>3.0000000000000001E-3</v>
      </c>
      <c r="O253" s="252">
        <f>ROUND(E253*N253,2)</f>
        <v>0</v>
      </c>
      <c r="P253" s="252">
        <v>0</v>
      </c>
      <c r="Q253" s="252">
        <f>ROUND(E253*P253,2)</f>
        <v>0</v>
      </c>
      <c r="R253" s="252" t="s">
        <v>166</v>
      </c>
      <c r="S253" s="252" t="s">
        <v>119</v>
      </c>
      <c r="T253" s="253" t="s">
        <v>119</v>
      </c>
      <c r="U253" s="231">
        <v>0</v>
      </c>
      <c r="V253" s="231">
        <f>ROUND(E253*U253,2)</f>
        <v>0</v>
      </c>
      <c r="W253" s="231"/>
      <c r="X253" s="231" t="s">
        <v>167</v>
      </c>
      <c r="Y253" s="212"/>
      <c r="Z253" s="212"/>
      <c r="AA253" s="212"/>
      <c r="AB253" s="212"/>
      <c r="AC253" s="212"/>
      <c r="AD253" s="212"/>
      <c r="AE253" s="212"/>
      <c r="AF253" s="212"/>
      <c r="AG253" s="212" t="s">
        <v>168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29"/>
      <c r="B254" s="230"/>
      <c r="C254" s="267" t="s">
        <v>376</v>
      </c>
      <c r="D254" s="232"/>
      <c r="E254" s="233">
        <v>1</v>
      </c>
      <c r="F254" s="231"/>
      <c r="G254" s="231"/>
      <c r="H254" s="231"/>
      <c r="I254" s="231"/>
      <c r="J254" s="231"/>
      <c r="K254" s="231"/>
      <c r="L254" s="231"/>
      <c r="M254" s="231"/>
      <c r="N254" s="231"/>
      <c r="O254" s="231"/>
      <c r="P254" s="231"/>
      <c r="Q254" s="231"/>
      <c r="R254" s="231"/>
      <c r="S254" s="231"/>
      <c r="T254" s="231"/>
      <c r="U254" s="231"/>
      <c r="V254" s="231"/>
      <c r="W254" s="231"/>
      <c r="X254" s="23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123</v>
      </c>
      <c r="AH254" s="212">
        <v>5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22.5" outlineLevel="1" x14ac:dyDescent="0.2">
      <c r="A255" s="247">
        <v>49</v>
      </c>
      <c r="B255" s="248" t="s">
        <v>377</v>
      </c>
      <c r="C255" s="266" t="s">
        <v>378</v>
      </c>
      <c r="D255" s="249" t="s">
        <v>370</v>
      </c>
      <c r="E255" s="250">
        <v>1</v>
      </c>
      <c r="F255" s="251"/>
      <c r="G255" s="252">
        <f>ROUND(E255*F255,2)</f>
        <v>0</v>
      </c>
      <c r="H255" s="251"/>
      <c r="I255" s="252">
        <f>ROUND(E255*H255,2)</f>
        <v>0</v>
      </c>
      <c r="J255" s="251"/>
      <c r="K255" s="252">
        <f>ROUND(E255*J255,2)</f>
        <v>0</v>
      </c>
      <c r="L255" s="252">
        <v>21</v>
      </c>
      <c r="M255" s="252">
        <f>G255*(1+L255/100)</f>
        <v>0</v>
      </c>
      <c r="N255" s="252">
        <v>1.221E-2</v>
      </c>
      <c r="O255" s="252">
        <f>ROUND(E255*N255,2)</f>
        <v>0.01</v>
      </c>
      <c r="P255" s="252">
        <v>0</v>
      </c>
      <c r="Q255" s="252">
        <f>ROUND(E255*P255,2)</f>
        <v>0</v>
      </c>
      <c r="R255" s="252" t="s">
        <v>166</v>
      </c>
      <c r="S255" s="252" t="s">
        <v>119</v>
      </c>
      <c r="T255" s="253" t="s">
        <v>119</v>
      </c>
      <c r="U255" s="231">
        <v>0</v>
      </c>
      <c r="V255" s="231">
        <f>ROUND(E255*U255,2)</f>
        <v>0</v>
      </c>
      <c r="W255" s="231"/>
      <c r="X255" s="231" t="s">
        <v>167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168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29"/>
      <c r="B256" s="230"/>
      <c r="C256" s="267" t="s">
        <v>376</v>
      </c>
      <c r="D256" s="232"/>
      <c r="E256" s="233">
        <v>1</v>
      </c>
      <c r="F256" s="231"/>
      <c r="G256" s="231"/>
      <c r="H256" s="231"/>
      <c r="I256" s="231"/>
      <c r="J256" s="231"/>
      <c r="K256" s="231"/>
      <c r="L256" s="231"/>
      <c r="M256" s="231"/>
      <c r="N256" s="231"/>
      <c r="O256" s="231"/>
      <c r="P256" s="231"/>
      <c r="Q256" s="231"/>
      <c r="R256" s="231"/>
      <c r="S256" s="231"/>
      <c r="T256" s="231"/>
      <c r="U256" s="231"/>
      <c r="V256" s="231"/>
      <c r="W256" s="231"/>
      <c r="X256" s="23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123</v>
      </c>
      <c r="AH256" s="212">
        <v>5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47">
        <v>50</v>
      </c>
      <c r="B257" s="248" t="s">
        <v>379</v>
      </c>
      <c r="C257" s="266" t="s">
        <v>380</v>
      </c>
      <c r="D257" s="249" t="s">
        <v>370</v>
      </c>
      <c r="E257" s="250">
        <v>1</v>
      </c>
      <c r="F257" s="251"/>
      <c r="G257" s="252">
        <f>ROUND(E257*F257,2)</f>
        <v>0</v>
      </c>
      <c r="H257" s="251"/>
      <c r="I257" s="252">
        <f>ROUND(E257*H257,2)</f>
        <v>0</v>
      </c>
      <c r="J257" s="251"/>
      <c r="K257" s="252">
        <f>ROUND(E257*J257,2)</f>
        <v>0</v>
      </c>
      <c r="L257" s="252">
        <v>21</v>
      </c>
      <c r="M257" s="252">
        <f>G257*(1+L257/100)</f>
        <v>0</v>
      </c>
      <c r="N257" s="252">
        <v>8.5000000000000006E-3</v>
      </c>
      <c r="O257" s="252">
        <f>ROUND(E257*N257,2)</f>
        <v>0.01</v>
      </c>
      <c r="P257" s="252">
        <v>0</v>
      </c>
      <c r="Q257" s="252">
        <f>ROUND(E257*P257,2)</f>
        <v>0</v>
      </c>
      <c r="R257" s="252" t="s">
        <v>166</v>
      </c>
      <c r="S257" s="252" t="s">
        <v>119</v>
      </c>
      <c r="T257" s="253" t="s">
        <v>119</v>
      </c>
      <c r="U257" s="231">
        <v>0</v>
      </c>
      <c r="V257" s="231">
        <f>ROUND(E257*U257,2)</f>
        <v>0</v>
      </c>
      <c r="W257" s="231"/>
      <c r="X257" s="231" t="s">
        <v>167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168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29"/>
      <c r="B258" s="230"/>
      <c r="C258" s="267" t="s">
        <v>381</v>
      </c>
      <c r="D258" s="232"/>
      <c r="E258" s="233">
        <v>1</v>
      </c>
      <c r="F258" s="231"/>
      <c r="G258" s="231"/>
      <c r="H258" s="231"/>
      <c r="I258" s="231"/>
      <c r="J258" s="231"/>
      <c r="K258" s="231"/>
      <c r="L258" s="231"/>
      <c r="M258" s="231"/>
      <c r="N258" s="231"/>
      <c r="O258" s="231"/>
      <c r="P258" s="231"/>
      <c r="Q258" s="231"/>
      <c r="R258" s="231"/>
      <c r="S258" s="231"/>
      <c r="T258" s="231"/>
      <c r="U258" s="231"/>
      <c r="V258" s="231"/>
      <c r="W258" s="231"/>
      <c r="X258" s="23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123</v>
      </c>
      <c r="AH258" s="212">
        <v>5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x14ac:dyDescent="0.2">
      <c r="A259" s="241" t="s">
        <v>114</v>
      </c>
      <c r="B259" s="242" t="s">
        <v>78</v>
      </c>
      <c r="C259" s="265" t="s">
        <v>79</v>
      </c>
      <c r="D259" s="243"/>
      <c r="E259" s="244"/>
      <c r="F259" s="245"/>
      <c r="G259" s="245">
        <f>SUMIF(AG260:AG260,"&lt;&gt;NOR",G260:G260)</f>
        <v>0</v>
      </c>
      <c r="H259" s="245"/>
      <c r="I259" s="245">
        <f>SUM(I260:I260)</f>
        <v>0</v>
      </c>
      <c r="J259" s="245"/>
      <c r="K259" s="245">
        <f>SUM(K260:K260)</f>
        <v>0</v>
      </c>
      <c r="L259" s="245"/>
      <c r="M259" s="245">
        <f>SUM(M260:M260)</f>
        <v>0</v>
      </c>
      <c r="N259" s="245"/>
      <c r="O259" s="245">
        <f>SUM(O260:O260)</f>
        <v>0</v>
      </c>
      <c r="P259" s="245"/>
      <c r="Q259" s="245">
        <f>SUM(Q260:Q260)</f>
        <v>0</v>
      </c>
      <c r="R259" s="245"/>
      <c r="S259" s="245"/>
      <c r="T259" s="246"/>
      <c r="U259" s="240"/>
      <c r="V259" s="240">
        <f>SUM(V260:V260)</f>
        <v>411.31</v>
      </c>
      <c r="W259" s="240"/>
      <c r="X259" s="240"/>
      <c r="AG259" t="s">
        <v>115</v>
      </c>
    </row>
    <row r="260" spans="1:60" outlineLevel="1" x14ac:dyDescent="0.2">
      <c r="A260" s="256">
        <v>51</v>
      </c>
      <c r="B260" s="257" t="s">
        <v>382</v>
      </c>
      <c r="C260" s="274" t="s">
        <v>383</v>
      </c>
      <c r="D260" s="258" t="s">
        <v>165</v>
      </c>
      <c r="E260" s="259">
        <v>675.38269000000003</v>
      </c>
      <c r="F260" s="260"/>
      <c r="G260" s="261">
        <f>ROUND(E260*F260,2)</f>
        <v>0</v>
      </c>
      <c r="H260" s="260"/>
      <c r="I260" s="261">
        <f>ROUND(E260*H260,2)</f>
        <v>0</v>
      </c>
      <c r="J260" s="260"/>
      <c r="K260" s="261">
        <f>ROUND(E260*J260,2)</f>
        <v>0</v>
      </c>
      <c r="L260" s="261">
        <v>21</v>
      </c>
      <c r="M260" s="261">
        <f>G260*(1+L260/100)</f>
        <v>0</v>
      </c>
      <c r="N260" s="261">
        <v>0</v>
      </c>
      <c r="O260" s="261">
        <f>ROUND(E260*N260,2)</f>
        <v>0</v>
      </c>
      <c r="P260" s="261">
        <v>0</v>
      </c>
      <c r="Q260" s="261">
        <f>ROUND(E260*P260,2)</f>
        <v>0</v>
      </c>
      <c r="R260" s="261"/>
      <c r="S260" s="261" t="s">
        <v>119</v>
      </c>
      <c r="T260" s="262" t="s">
        <v>119</v>
      </c>
      <c r="U260" s="231">
        <v>0.60899999999999999</v>
      </c>
      <c r="V260" s="231">
        <f>ROUND(E260*U260,2)</f>
        <v>411.31</v>
      </c>
      <c r="W260" s="231"/>
      <c r="X260" s="231" t="s">
        <v>384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385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x14ac:dyDescent="0.2">
      <c r="A261" s="241" t="s">
        <v>114</v>
      </c>
      <c r="B261" s="242" t="s">
        <v>80</v>
      </c>
      <c r="C261" s="265" t="s">
        <v>81</v>
      </c>
      <c r="D261" s="243"/>
      <c r="E261" s="244"/>
      <c r="F261" s="245"/>
      <c r="G261" s="245">
        <f>SUMIF(AG262:AG287,"&lt;&gt;NOR",G262:G287)</f>
        <v>0</v>
      </c>
      <c r="H261" s="245"/>
      <c r="I261" s="245">
        <f>SUM(I262:I287)</f>
        <v>0</v>
      </c>
      <c r="J261" s="245"/>
      <c r="K261" s="245">
        <f>SUM(K262:K287)</f>
        <v>0</v>
      </c>
      <c r="L261" s="245"/>
      <c r="M261" s="245">
        <f>SUM(M262:M287)</f>
        <v>0</v>
      </c>
      <c r="N261" s="245"/>
      <c r="O261" s="245">
        <f>SUM(O262:O287)</f>
        <v>0.70000000000000007</v>
      </c>
      <c r="P261" s="245"/>
      <c r="Q261" s="245">
        <f>SUM(Q262:Q287)</f>
        <v>0</v>
      </c>
      <c r="R261" s="245"/>
      <c r="S261" s="245"/>
      <c r="T261" s="246"/>
      <c r="U261" s="240"/>
      <c r="V261" s="240">
        <f>SUM(V262:V287)</f>
        <v>48.61</v>
      </c>
      <c r="W261" s="240"/>
      <c r="X261" s="240"/>
      <c r="AG261" t="s">
        <v>115</v>
      </c>
    </row>
    <row r="262" spans="1:60" ht="22.5" outlineLevel="1" x14ac:dyDescent="0.2">
      <c r="A262" s="247">
        <v>52</v>
      </c>
      <c r="B262" s="248" t="s">
        <v>386</v>
      </c>
      <c r="C262" s="266" t="s">
        <v>387</v>
      </c>
      <c r="D262" s="249" t="s">
        <v>152</v>
      </c>
      <c r="E262" s="250">
        <v>16.369499999999999</v>
      </c>
      <c r="F262" s="251"/>
      <c r="G262" s="252">
        <f>ROUND(E262*F262,2)</f>
        <v>0</v>
      </c>
      <c r="H262" s="251"/>
      <c r="I262" s="252">
        <f>ROUND(E262*H262,2)</f>
        <v>0</v>
      </c>
      <c r="J262" s="251"/>
      <c r="K262" s="252">
        <f>ROUND(E262*J262,2)</f>
        <v>0</v>
      </c>
      <c r="L262" s="252">
        <v>21</v>
      </c>
      <c r="M262" s="252">
        <f>G262*(1+L262/100)</f>
        <v>0</v>
      </c>
      <c r="N262" s="252">
        <v>3.3E-4</v>
      </c>
      <c r="O262" s="252">
        <f>ROUND(E262*N262,2)</f>
        <v>0.01</v>
      </c>
      <c r="P262" s="252">
        <v>0</v>
      </c>
      <c r="Q262" s="252">
        <f>ROUND(E262*P262,2)</f>
        <v>0</v>
      </c>
      <c r="R262" s="252"/>
      <c r="S262" s="252" t="s">
        <v>119</v>
      </c>
      <c r="T262" s="253" t="s">
        <v>119</v>
      </c>
      <c r="U262" s="231">
        <v>2.75E-2</v>
      </c>
      <c r="V262" s="231">
        <f>ROUND(E262*U262,2)</f>
        <v>0.45</v>
      </c>
      <c r="W262" s="231"/>
      <c r="X262" s="231" t="s">
        <v>120</v>
      </c>
      <c r="Y262" s="212"/>
      <c r="Z262" s="212"/>
      <c r="AA262" s="212"/>
      <c r="AB262" s="212"/>
      <c r="AC262" s="212"/>
      <c r="AD262" s="212"/>
      <c r="AE262" s="212"/>
      <c r="AF262" s="212"/>
      <c r="AG262" s="212" t="s">
        <v>121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29"/>
      <c r="B263" s="230"/>
      <c r="C263" s="268" t="s">
        <v>388</v>
      </c>
      <c r="D263" s="254"/>
      <c r="E263" s="254"/>
      <c r="F263" s="254"/>
      <c r="G263" s="254"/>
      <c r="H263" s="231"/>
      <c r="I263" s="231"/>
      <c r="J263" s="231"/>
      <c r="K263" s="231"/>
      <c r="L263" s="231"/>
      <c r="M263" s="231"/>
      <c r="N263" s="231"/>
      <c r="O263" s="231"/>
      <c r="P263" s="231"/>
      <c r="Q263" s="231"/>
      <c r="R263" s="231"/>
      <c r="S263" s="231"/>
      <c r="T263" s="231"/>
      <c r="U263" s="231"/>
      <c r="V263" s="231"/>
      <c r="W263" s="231"/>
      <c r="X263" s="231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143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29"/>
      <c r="B264" s="230"/>
      <c r="C264" s="267" t="s">
        <v>389</v>
      </c>
      <c r="D264" s="232"/>
      <c r="E264" s="233">
        <v>16.369499999999999</v>
      </c>
      <c r="F264" s="231"/>
      <c r="G264" s="231"/>
      <c r="H264" s="231"/>
      <c r="I264" s="231"/>
      <c r="J264" s="231"/>
      <c r="K264" s="231"/>
      <c r="L264" s="231"/>
      <c r="M264" s="231"/>
      <c r="N264" s="231"/>
      <c r="O264" s="231"/>
      <c r="P264" s="231"/>
      <c r="Q264" s="231"/>
      <c r="R264" s="231"/>
      <c r="S264" s="231"/>
      <c r="T264" s="231"/>
      <c r="U264" s="231"/>
      <c r="V264" s="231"/>
      <c r="W264" s="231"/>
      <c r="X264" s="231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123</v>
      </c>
      <c r="AH264" s="212">
        <v>5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2.5" outlineLevel="1" x14ac:dyDescent="0.2">
      <c r="A265" s="247">
        <v>53</v>
      </c>
      <c r="B265" s="248" t="s">
        <v>390</v>
      </c>
      <c r="C265" s="266" t="s">
        <v>391</v>
      </c>
      <c r="D265" s="249" t="s">
        <v>152</v>
      </c>
      <c r="E265" s="250">
        <v>86.625</v>
      </c>
      <c r="F265" s="251"/>
      <c r="G265" s="252">
        <f>ROUND(E265*F265,2)</f>
        <v>0</v>
      </c>
      <c r="H265" s="251"/>
      <c r="I265" s="252">
        <f>ROUND(E265*H265,2)</f>
        <v>0</v>
      </c>
      <c r="J265" s="251"/>
      <c r="K265" s="252">
        <f>ROUND(E265*J265,2)</f>
        <v>0</v>
      </c>
      <c r="L265" s="252">
        <v>21</v>
      </c>
      <c r="M265" s="252">
        <f>G265*(1+L265/100)</f>
        <v>0</v>
      </c>
      <c r="N265" s="252">
        <v>5.1999999999999995E-4</v>
      </c>
      <c r="O265" s="252">
        <f>ROUND(E265*N265,2)</f>
        <v>0.05</v>
      </c>
      <c r="P265" s="252">
        <v>0</v>
      </c>
      <c r="Q265" s="252">
        <f>ROUND(E265*P265,2)</f>
        <v>0</v>
      </c>
      <c r="R265" s="252"/>
      <c r="S265" s="252" t="s">
        <v>119</v>
      </c>
      <c r="T265" s="253" t="s">
        <v>119</v>
      </c>
      <c r="U265" s="231">
        <v>4.9000000000000002E-2</v>
      </c>
      <c r="V265" s="231">
        <f>ROUND(E265*U265,2)</f>
        <v>4.24</v>
      </c>
      <c r="W265" s="231"/>
      <c r="X265" s="231" t="s">
        <v>120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121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29"/>
      <c r="B266" s="230"/>
      <c r="C266" s="267" t="s">
        <v>392</v>
      </c>
      <c r="D266" s="232"/>
      <c r="E266" s="233">
        <v>86.625</v>
      </c>
      <c r="F266" s="231"/>
      <c r="G266" s="231"/>
      <c r="H266" s="231"/>
      <c r="I266" s="231"/>
      <c r="J266" s="231"/>
      <c r="K266" s="231"/>
      <c r="L266" s="231"/>
      <c r="M266" s="231"/>
      <c r="N266" s="231"/>
      <c r="O266" s="231"/>
      <c r="P266" s="231"/>
      <c r="Q266" s="231"/>
      <c r="R266" s="231"/>
      <c r="S266" s="231"/>
      <c r="T266" s="231"/>
      <c r="U266" s="231"/>
      <c r="V266" s="231"/>
      <c r="W266" s="231"/>
      <c r="X266" s="231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123</v>
      </c>
      <c r="AH266" s="212">
        <v>5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47">
        <v>54</v>
      </c>
      <c r="B267" s="248" t="s">
        <v>393</v>
      </c>
      <c r="C267" s="266" t="s">
        <v>394</v>
      </c>
      <c r="D267" s="249" t="s">
        <v>152</v>
      </c>
      <c r="E267" s="250">
        <v>16.369499999999999</v>
      </c>
      <c r="F267" s="251"/>
      <c r="G267" s="252">
        <f>ROUND(E267*F267,2)</f>
        <v>0</v>
      </c>
      <c r="H267" s="251"/>
      <c r="I267" s="252">
        <f>ROUND(E267*H267,2)</f>
        <v>0</v>
      </c>
      <c r="J267" s="251"/>
      <c r="K267" s="252">
        <f>ROUND(E267*J267,2)</f>
        <v>0</v>
      </c>
      <c r="L267" s="252">
        <v>21</v>
      </c>
      <c r="M267" s="252">
        <f>G267*(1+L267/100)</f>
        <v>0</v>
      </c>
      <c r="N267" s="252">
        <v>4.0999999999999999E-4</v>
      </c>
      <c r="O267" s="252">
        <f>ROUND(E267*N267,2)</f>
        <v>0.01</v>
      </c>
      <c r="P267" s="252">
        <v>0</v>
      </c>
      <c r="Q267" s="252">
        <f>ROUND(E267*P267,2)</f>
        <v>0</v>
      </c>
      <c r="R267" s="252"/>
      <c r="S267" s="252" t="s">
        <v>119</v>
      </c>
      <c r="T267" s="253" t="s">
        <v>119</v>
      </c>
      <c r="U267" s="231">
        <v>0.22991</v>
      </c>
      <c r="V267" s="231">
        <f>ROUND(E267*U267,2)</f>
        <v>3.76</v>
      </c>
      <c r="W267" s="231"/>
      <c r="X267" s="231" t="s">
        <v>120</v>
      </c>
      <c r="Y267" s="212"/>
      <c r="Z267" s="212"/>
      <c r="AA267" s="212"/>
      <c r="AB267" s="212"/>
      <c r="AC267" s="212"/>
      <c r="AD267" s="212"/>
      <c r="AE267" s="212"/>
      <c r="AF267" s="212"/>
      <c r="AG267" s="212" t="s">
        <v>121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29"/>
      <c r="B268" s="230"/>
      <c r="C268" s="267" t="s">
        <v>122</v>
      </c>
      <c r="D268" s="232"/>
      <c r="E268" s="233"/>
      <c r="F268" s="231"/>
      <c r="G268" s="231"/>
      <c r="H268" s="231"/>
      <c r="I268" s="231"/>
      <c r="J268" s="231"/>
      <c r="K268" s="231"/>
      <c r="L268" s="231"/>
      <c r="M268" s="231"/>
      <c r="N268" s="231"/>
      <c r="O268" s="231"/>
      <c r="P268" s="231"/>
      <c r="Q268" s="231"/>
      <c r="R268" s="231"/>
      <c r="S268" s="231"/>
      <c r="T268" s="231"/>
      <c r="U268" s="231"/>
      <c r="V268" s="231"/>
      <c r="W268" s="231"/>
      <c r="X268" s="231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123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29"/>
      <c r="B269" s="230"/>
      <c r="C269" s="267" t="s">
        <v>395</v>
      </c>
      <c r="D269" s="232"/>
      <c r="E269" s="233">
        <v>16.369499999999999</v>
      </c>
      <c r="F269" s="231"/>
      <c r="G269" s="231"/>
      <c r="H269" s="231"/>
      <c r="I269" s="231"/>
      <c r="J269" s="231"/>
      <c r="K269" s="231"/>
      <c r="L269" s="231"/>
      <c r="M269" s="231"/>
      <c r="N269" s="231"/>
      <c r="O269" s="231"/>
      <c r="P269" s="231"/>
      <c r="Q269" s="231"/>
      <c r="R269" s="231"/>
      <c r="S269" s="231"/>
      <c r="T269" s="231"/>
      <c r="U269" s="231"/>
      <c r="V269" s="231"/>
      <c r="W269" s="231"/>
      <c r="X269" s="23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123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47">
        <v>55</v>
      </c>
      <c r="B270" s="248" t="s">
        <v>396</v>
      </c>
      <c r="C270" s="266" t="s">
        <v>397</v>
      </c>
      <c r="D270" s="249" t="s">
        <v>152</v>
      </c>
      <c r="E270" s="250">
        <v>86.625</v>
      </c>
      <c r="F270" s="251"/>
      <c r="G270" s="252">
        <f>ROUND(E270*F270,2)</f>
        <v>0</v>
      </c>
      <c r="H270" s="251"/>
      <c r="I270" s="252">
        <f>ROUND(E270*H270,2)</f>
        <v>0</v>
      </c>
      <c r="J270" s="251"/>
      <c r="K270" s="252">
        <f>ROUND(E270*J270,2)</f>
        <v>0</v>
      </c>
      <c r="L270" s="252">
        <v>21</v>
      </c>
      <c r="M270" s="252">
        <f>G270*(1+L270/100)</f>
        <v>0</v>
      </c>
      <c r="N270" s="252">
        <v>5.8E-4</v>
      </c>
      <c r="O270" s="252">
        <f>ROUND(E270*N270,2)</f>
        <v>0.05</v>
      </c>
      <c r="P270" s="252">
        <v>0</v>
      </c>
      <c r="Q270" s="252">
        <f>ROUND(E270*P270,2)</f>
        <v>0</v>
      </c>
      <c r="R270" s="252"/>
      <c r="S270" s="252" t="s">
        <v>119</v>
      </c>
      <c r="T270" s="253" t="s">
        <v>119</v>
      </c>
      <c r="U270" s="231">
        <v>0.26600000000000001</v>
      </c>
      <c r="V270" s="231">
        <f>ROUND(E270*U270,2)</f>
        <v>23.04</v>
      </c>
      <c r="W270" s="231"/>
      <c r="X270" s="231" t="s">
        <v>120</v>
      </c>
      <c r="Y270" s="212"/>
      <c r="Z270" s="212"/>
      <c r="AA270" s="212"/>
      <c r="AB270" s="212"/>
      <c r="AC270" s="212"/>
      <c r="AD270" s="212"/>
      <c r="AE270" s="212"/>
      <c r="AF270" s="212"/>
      <c r="AG270" s="212" t="s">
        <v>121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29"/>
      <c r="B271" s="230"/>
      <c r="C271" s="267" t="s">
        <v>122</v>
      </c>
      <c r="D271" s="232"/>
      <c r="E271" s="233"/>
      <c r="F271" s="231"/>
      <c r="G271" s="231"/>
      <c r="H271" s="231"/>
      <c r="I271" s="231"/>
      <c r="J271" s="231"/>
      <c r="K271" s="231"/>
      <c r="L271" s="231"/>
      <c r="M271" s="231"/>
      <c r="N271" s="231"/>
      <c r="O271" s="231"/>
      <c r="P271" s="231"/>
      <c r="Q271" s="231"/>
      <c r="R271" s="231"/>
      <c r="S271" s="231"/>
      <c r="T271" s="231"/>
      <c r="U271" s="231"/>
      <c r="V271" s="231"/>
      <c r="W271" s="231"/>
      <c r="X271" s="231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123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29"/>
      <c r="B272" s="230"/>
      <c r="C272" s="267" t="s">
        <v>398</v>
      </c>
      <c r="D272" s="232"/>
      <c r="E272" s="233">
        <v>86.625</v>
      </c>
      <c r="F272" s="231"/>
      <c r="G272" s="231"/>
      <c r="H272" s="231"/>
      <c r="I272" s="231"/>
      <c r="J272" s="231"/>
      <c r="K272" s="231"/>
      <c r="L272" s="231"/>
      <c r="M272" s="231"/>
      <c r="N272" s="231"/>
      <c r="O272" s="231"/>
      <c r="P272" s="231"/>
      <c r="Q272" s="231"/>
      <c r="R272" s="231"/>
      <c r="S272" s="231"/>
      <c r="T272" s="231"/>
      <c r="U272" s="231"/>
      <c r="V272" s="231"/>
      <c r="W272" s="231"/>
      <c r="X272" s="231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123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47">
        <v>56</v>
      </c>
      <c r="B273" s="248" t="s">
        <v>399</v>
      </c>
      <c r="C273" s="266" t="s">
        <v>400</v>
      </c>
      <c r="D273" s="249" t="s">
        <v>152</v>
      </c>
      <c r="E273" s="250">
        <v>16.369499999999999</v>
      </c>
      <c r="F273" s="251"/>
      <c r="G273" s="252">
        <f>ROUND(E273*F273,2)</f>
        <v>0</v>
      </c>
      <c r="H273" s="251"/>
      <c r="I273" s="252">
        <f>ROUND(E273*H273,2)</f>
        <v>0</v>
      </c>
      <c r="J273" s="251"/>
      <c r="K273" s="252">
        <f>ROUND(E273*J273,2)</f>
        <v>0</v>
      </c>
      <c r="L273" s="252">
        <v>21</v>
      </c>
      <c r="M273" s="252">
        <f>G273*(1+L273/100)</f>
        <v>0</v>
      </c>
      <c r="N273" s="252">
        <v>0</v>
      </c>
      <c r="O273" s="252">
        <f>ROUND(E273*N273,2)</f>
        <v>0</v>
      </c>
      <c r="P273" s="252">
        <v>0</v>
      </c>
      <c r="Q273" s="252">
        <f>ROUND(E273*P273,2)</f>
        <v>0</v>
      </c>
      <c r="R273" s="252"/>
      <c r="S273" s="252" t="s">
        <v>119</v>
      </c>
      <c r="T273" s="253" t="s">
        <v>119</v>
      </c>
      <c r="U273" s="231">
        <v>0.13300000000000001</v>
      </c>
      <c r="V273" s="231">
        <f>ROUND(E273*U273,2)</f>
        <v>2.1800000000000002</v>
      </c>
      <c r="W273" s="231"/>
      <c r="X273" s="231" t="s">
        <v>120</v>
      </c>
      <c r="Y273" s="212"/>
      <c r="Z273" s="212"/>
      <c r="AA273" s="212"/>
      <c r="AB273" s="212"/>
      <c r="AC273" s="212"/>
      <c r="AD273" s="212"/>
      <c r="AE273" s="212"/>
      <c r="AF273" s="212"/>
      <c r="AG273" s="212" t="s">
        <v>121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29"/>
      <c r="B274" s="230"/>
      <c r="C274" s="268" t="s">
        <v>401</v>
      </c>
      <c r="D274" s="254"/>
      <c r="E274" s="254"/>
      <c r="F274" s="254"/>
      <c r="G274" s="254"/>
      <c r="H274" s="231"/>
      <c r="I274" s="231"/>
      <c r="J274" s="231"/>
      <c r="K274" s="231"/>
      <c r="L274" s="231"/>
      <c r="M274" s="231"/>
      <c r="N274" s="231"/>
      <c r="O274" s="231"/>
      <c r="P274" s="231"/>
      <c r="Q274" s="231"/>
      <c r="R274" s="231"/>
      <c r="S274" s="231"/>
      <c r="T274" s="231"/>
      <c r="U274" s="231"/>
      <c r="V274" s="231"/>
      <c r="W274" s="231"/>
      <c r="X274" s="231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143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29"/>
      <c r="B275" s="230"/>
      <c r="C275" s="267" t="s">
        <v>389</v>
      </c>
      <c r="D275" s="232"/>
      <c r="E275" s="233">
        <v>16.369499999999999</v>
      </c>
      <c r="F275" s="231"/>
      <c r="G275" s="231"/>
      <c r="H275" s="231"/>
      <c r="I275" s="231"/>
      <c r="J275" s="231"/>
      <c r="K275" s="231"/>
      <c r="L275" s="231"/>
      <c r="M275" s="231"/>
      <c r="N275" s="231"/>
      <c r="O275" s="231"/>
      <c r="P275" s="231"/>
      <c r="Q275" s="231"/>
      <c r="R275" s="231"/>
      <c r="S275" s="231"/>
      <c r="T275" s="231"/>
      <c r="U275" s="231"/>
      <c r="V275" s="231"/>
      <c r="W275" s="231"/>
      <c r="X275" s="231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123</v>
      </c>
      <c r="AH275" s="212">
        <v>5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47">
        <v>57</v>
      </c>
      <c r="B276" s="248" t="s">
        <v>402</v>
      </c>
      <c r="C276" s="266" t="s">
        <v>403</v>
      </c>
      <c r="D276" s="249" t="s">
        <v>152</v>
      </c>
      <c r="E276" s="250">
        <v>86.625</v>
      </c>
      <c r="F276" s="251"/>
      <c r="G276" s="252">
        <f>ROUND(E276*F276,2)</f>
        <v>0</v>
      </c>
      <c r="H276" s="251"/>
      <c r="I276" s="252">
        <f>ROUND(E276*H276,2)</f>
        <v>0</v>
      </c>
      <c r="J276" s="251"/>
      <c r="K276" s="252">
        <f>ROUND(E276*J276,2)</f>
        <v>0</v>
      </c>
      <c r="L276" s="252">
        <v>21</v>
      </c>
      <c r="M276" s="252">
        <f>G276*(1+L276/100)</f>
        <v>0</v>
      </c>
      <c r="N276" s="252">
        <v>0</v>
      </c>
      <c r="O276" s="252">
        <f>ROUND(E276*N276,2)</f>
        <v>0</v>
      </c>
      <c r="P276" s="252">
        <v>0</v>
      </c>
      <c r="Q276" s="252">
        <f>ROUND(E276*P276,2)</f>
        <v>0</v>
      </c>
      <c r="R276" s="252"/>
      <c r="S276" s="252" t="s">
        <v>119</v>
      </c>
      <c r="T276" s="253" t="s">
        <v>119</v>
      </c>
      <c r="U276" s="231">
        <v>0.16</v>
      </c>
      <c r="V276" s="231">
        <f>ROUND(E276*U276,2)</f>
        <v>13.86</v>
      </c>
      <c r="W276" s="231"/>
      <c r="X276" s="231" t="s">
        <v>120</v>
      </c>
      <c r="Y276" s="212"/>
      <c r="Z276" s="212"/>
      <c r="AA276" s="212"/>
      <c r="AB276" s="212"/>
      <c r="AC276" s="212"/>
      <c r="AD276" s="212"/>
      <c r="AE276" s="212"/>
      <c r="AF276" s="212"/>
      <c r="AG276" s="212" t="s">
        <v>121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29"/>
      <c r="B277" s="230"/>
      <c r="C277" s="267" t="s">
        <v>392</v>
      </c>
      <c r="D277" s="232"/>
      <c r="E277" s="233">
        <v>86.625</v>
      </c>
      <c r="F277" s="231"/>
      <c r="G277" s="231"/>
      <c r="H277" s="231"/>
      <c r="I277" s="231"/>
      <c r="J277" s="231"/>
      <c r="K277" s="231"/>
      <c r="L277" s="231"/>
      <c r="M277" s="231"/>
      <c r="N277" s="231"/>
      <c r="O277" s="231"/>
      <c r="P277" s="231"/>
      <c r="Q277" s="231"/>
      <c r="R277" s="231"/>
      <c r="S277" s="231"/>
      <c r="T277" s="231"/>
      <c r="U277" s="231"/>
      <c r="V277" s="231"/>
      <c r="W277" s="231"/>
      <c r="X277" s="231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123</v>
      </c>
      <c r="AH277" s="212">
        <v>5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22.5" outlineLevel="1" x14ac:dyDescent="0.2">
      <c r="A278" s="247">
        <v>58</v>
      </c>
      <c r="B278" s="248" t="s">
        <v>404</v>
      </c>
      <c r="C278" s="266" t="s">
        <v>405</v>
      </c>
      <c r="D278" s="249" t="s">
        <v>152</v>
      </c>
      <c r="E278" s="250">
        <v>113.29395</v>
      </c>
      <c r="F278" s="251"/>
      <c r="G278" s="252">
        <f>ROUND(E278*F278,2)</f>
        <v>0</v>
      </c>
      <c r="H278" s="251"/>
      <c r="I278" s="252">
        <f>ROUND(E278*H278,2)</f>
        <v>0</v>
      </c>
      <c r="J278" s="251"/>
      <c r="K278" s="252">
        <f>ROUND(E278*J278,2)</f>
        <v>0</v>
      </c>
      <c r="L278" s="252">
        <v>21</v>
      </c>
      <c r="M278" s="252">
        <f>G278*(1+L278/100)</f>
        <v>0</v>
      </c>
      <c r="N278" s="252">
        <v>1.4999999999999999E-4</v>
      </c>
      <c r="O278" s="252">
        <f>ROUND(E278*N278,2)</f>
        <v>0.02</v>
      </c>
      <c r="P278" s="252">
        <v>0</v>
      </c>
      <c r="Q278" s="252">
        <f>ROUND(E278*P278,2)</f>
        <v>0</v>
      </c>
      <c r="R278" s="252" t="s">
        <v>166</v>
      </c>
      <c r="S278" s="252" t="s">
        <v>119</v>
      </c>
      <c r="T278" s="253" t="s">
        <v>119</v>
      </c>
      <c r="U278" s="231">
        <v>0</v>
      </c>
      <c r="V278" s="231">
        <f>ROUND(E278*U278,2)</f>
        <v>0</v>
      </c>
      <c r="W278" s="231"/>
      <c r="X278" s="231" t="s">
        <v>167</v>
      </c>
      <c r="Y278" s="212"/>
      <c r="Z278" s="212"/>
      <c r="AA278" s="212"/>
      <c r="AB278" s="212"/>
      <c r="AC278" s="212"/>
      <c r="AD278" s="212"/>
      <c r="AE278" s="212"/>
      <c r="AF278" s="212"/>
      <c r="AG278" s="212" t="s">
        <v>168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29"/>
      <c r="B279" s="230"/>
      <c r="C279" s="267" t="s">
        <v>406</v>
      </c>
      <c r="D279" s="232"/>
      <c r="E279" s="233">
        <v>16.369499999999999</v>
      </c>
      <c r="F279" s="231"/>
      <c r="G279" s="231"/>
      <c r="H279" s="231"/>
      <c r="I279" s="231"/>
      <c r="J279" s="231"/>
      <c r="K279" s="231"/>
      <c r="L279" s="231"/>
      <c r="M279" s="231"/>
      <c r="N279" s="231"/>
      <c r="O279" s="231"/>
      <c r="P279" s="231"/>
      <c r="Q279" s="231"/>
      <c r="R279" s="231"/>
      <c r="S279" s="231"/>
      <c r="T279" s="231"/>
      <c r="U279" s="231"/>
      <c r="V279" s="231"/>
      <c r="W279" s="231"/>
      <c r="X279" s="23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123</v>
      </c>
      <c r="AH279" s="212">
        <v>5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29"/>
      <c r="B280" s="230"/>
      <c r="C280" s="267" t="s">
        <v>407</v>
      </c>
      <c r="D280" s="232"/>
      <c r="E280" s="233">
        <v>86.625</v>
      </c>
      <c r="F280" s="231"/>
      <c r="G280" s="231"/>
      <c r="H280" s="231"/>
      <c r="I280" s="231"/>
      <c r="J280" s="231"/>
      <c r="K280" s="231"/>
      <c r="L280" s="231"/>
      <c r="M280" s="231"/>
      <c r="N280" s="231"/>
      <c r="O280" s="231"/>
      <c r="P280" s="231"/>
      <c r="Q280" s="231"/>
      <c r="R280" s="231"/>
      <c r="S280" s="231"/>
      <c r="T280" s="231"/>
      <c r="U280" s="231"/>
      <c r="V280" s="231"/>
      <c r="W280" s="231"/>
      <c r="X280" s="231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123</v>
      </c>
      <c r="AH280" s="212">
        <v>5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29"/>
      <c r="B281" s="230"/>
      <c r="C281" s="269" t="s">
        <v>252</v>
      </c>
      <c r="D281" s="234"/>
      <c r="E281" s="235">
        <v>10.29945</v>
      </c>
      <c r="F281" s="231"/>
      <c r="G281" s="231"/>
      <c r="H281" s="231"/>
      <c r="I281" s="231"/>
      <c r="J281" s="231"/>
      <c r="K281" s="231"/>
      <c r="L281" s="231"/>
      <c r="M281" s="231"/>
      <c r="N281" s="231"/>
      <c r="O281" s="231"/>
      <c r="P281" s="231"/>
      <c r="Q281" s="231"/>
      <c r="R281" s="231"/>
      <c r="S281" s="231"/>
      <c r="T281" s="231"/>
      <c r="U281" s="231"/>
      <c r="V281" s="231"/>
      <c r="W281" s="231"/>
      <c r="X281" s="231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123</v>
      </c>
      <c r="AH281" s="212">
        <v>4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47">
        <v>59</v>
      </c>
      <c r="B282" s="248" t="s">
        <v>408</v>
      </c>
      <c r="C282" s="266" t="s">
        <v>409</v>
      </c>
      <c r="D282" s="249" t="s">
        <v>152</v>
      </c>
      <c r="E282" s="250">
        <v>122.77493</v>
      </c>
      <c r="F282" s="251"/>
      <c r="G282" s="252">
        <f>ROUND(E282*F282,2)</f>
        <v>0</v>
      </c>
      <c r="H282" s="251"/>
      <c r="I282" s="252">
        <f>ROUND(E282*H282,2)</f>
        <v>0</v>
      </c>
      <c r="J282" s="251"/>
      <c r="K282" s="252">
        <f>ROUND(E282*J282,2)</f>
        <v>0</v>
      </c>
      <c r="L282" s="252">
        <v>21</v>
      </c>
      <c r="M282" s="252">
        <f>G282*(1+L282/100)</f>
        <v>0</v>
      </c>
      <c r="N282" s="252">
        <v>4.5999999999999999E-3</v>
      </c>
      <c r="O282" s="252">
        <f>ROUND(E282*N282,2)</f>
        <v>0.56000000000000005</v>
      </c>
      <c r="P282" s="252">
        <v>0</v>
      </c>
      <c r="Q282" s="252">
        <f>ROUND(E282*P282,2)</f>
        <v>0</v>
      </c>
      <c r="R282" s="252" t="s">
        <v>166</v>
      </c>
      <c r="S282" s="252" t="s">
        <v>119</v>
      </c>
      <c r="T282" s="253" t="s">
        <v>119</v>
      </c>
      <c r="U282" s="231">
        <v>0</v>
      </c>
      <c r="V282" s="231">
        <f>ROUND(E282*U282,2)</f>
        <v>0</v>
      </c>
      <c r="W282" s="231"/>
      <c r="X282" s="231" t="s">
        <v>167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168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29"/>
      <c r="B283" s="230"/>
      <c r="C283" s="267" t="s">
        <v>389</v>
      </c>
      <c r="D283" s="232"/>
      <c r="E283" s="233">
        <v>16.369499999999999</v>
      </c>
      <c r="F283" s="231"/>
      <c r="G283" s="231"/>
      <c r="H283" s="231"/>
      <c r="I283" s="231"/>
      <c r="J283" s="231"/>
      <c r="K283" s="231"/>
      <c r="L283" s="231"/>
      <c r="M283" s="231"/>
      <c r="N283" s="231"/>
      <c r="O283" s="231"/>
      <c r="P283" s="231"/>
      <c r="Q283" s="231"/>
      <c r="R283" s="231"/>
      <c r="S283" s="231"/>
      <c r="T283" s="231"/>
      <c r="U283" s="231"/>
      <c r="V283" s="231"/>
      <c r="W283" s="231"/>
      <c r="X283" s="231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123</v>
      </c>
      <c r="AH283" s="212">
        <v>5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29"/>
      <c r="B284" s="230"/>
      <c r="C284" s="269" t="s">
        <v>170</v>
      </c>
      <c r="D284" s="234"/>
      <c r="E284" s="235">
        <v>2.4554299999999998</v>
      </c>
      <c r="F284" s="231"/>
      <c r="G284" s="231"/>
      <c r="H284" s="231"/>
      <c r="I284" s="231"/>
      <c r="J284" s="231"/>
      <c r="K284" s="231"/>
      <c r="L284" s="231"/>
      <c r="M284" s="231"/>
      <c r="N284" s="231"/>
      <c r="O284" s="231"/>
      <c r="P284" s="231"/>
      <c r="Q284" s="231"/>
      <c r="R284" s="231"/>
      <c r="S284" s="231"/>
      <c r="T284" s="231"/>
      <c r="U284" s="231"/>
      <c r="V284" s="231"/>
      <c r="W284" s="231"/>
      <c r="X284" s="231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123</v>
      </c>
      <c r="AH284" s="212">
        <v>4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29"/>
      <c r="B285" s="230"/>
      <c r="C285" s="267" t="s">
        <v>392</v>
      </c>
      <c r="D285" s="232"/>
      <c r="E285" s="233">
        <v>86.625</v>
      </c>
      <c r="F285" s="231"/>
      <c r="G285" s="231"/>
      <c r="H285" s="231"/>
      <c r="I285" s="231"/>
      <c r="J285" s="231"/>
      <c r="K285" s="231"/>
      <c r="L285" s="231"/>
      <c r="M285" s="231"/>
      <c r="N285" s="231"/>
      <c r="O285" s="231"/>
      <c r="P285" s="231"/>
      <c r="Q285" s="231"/>
      <c r="R285" s="231"/>
      <c r="S285" s="231"/>
      <c r="T285" s="231"/>
      <c r="U285" s="231"/>
      <c r="V285" s="231"/>
      <c r="W285" s="231"/>
      <c r="X285" s="231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123</v>
      </c>
      <c r="AH285" s="212">
        <v>5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29"/>
      <c r="B286" s="230"/>
      <c r="C286" s="269" t="s">
        <v>410</v>
      </c>
      <c r="D286" s="234"/>
      <c r="E286" s="235">
        <v>17.324999999999999</v>
      </c>
      <c r="F286" s="231"/>
      <c r="G286" s="231"/>
      <c r="H286" s="231"/>
      <c r="I286" s="231"/>
      <c r="J286" s="231"/>
      <c r="K286" s="231"/>
      <c r="L286" s="231"/>
      <c r="M286" s="231"/>
      <c r="N286" s="231"/>
      <c r="O286" s="231"/>
      <c r="P286" s="231"/>
      <c r="Q286" s="231"/>
      <c r="R286" s="231"/>
      <c r="S286" s="231"/>
      <c r="T286" s="231"/>
      <c r="U286" s="231"/>
      <c r="V286" s="231"/>
      <c r="W286" s="231"/>
      <c r="X286" s="23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123</v>
      </c>
      <c r="AH286" s="212">
        <v>4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56">
        <v>60</v>
      </c>
      <c r="B287" s="257" t="s">
        <v>411</v>
      </c>
      <c r="C287" s="274" t="s">
        <v>412</v>
      </c>
      <c r="D287" s="258" t="s">
        <v>165</v>
      </c>
      <c r="E287" s="259">
        <v>0.68915999999999999</v>
      </c>
      <c r="F287" s="260"/>
      <c r="G287" s="261">
        <f>ROUND(E287*F287,2)</f>
        <v>0</v>
      </c>
      <c r="H287" s="260"/>
      <c r="I287" s="261">
        <f>ROUND(E287*H287,2)</f>
        <v>0</v>
      </c>
      <c r="J287" s="260"/>
      <c r="K287" s="261">
        <f>ROUND(E287*J287,2)</f>
        <v>0</v>
      </c>
      <c r="L287" s="261">
        <v>21</v>
      </c>
      <c r="M287" s="261">
        <f>G287*(1+L287/100)</f>
        <v>0</v>
      </c>
      <c r="N287" s="261">
        <v>0</v>
      </c>
      <c r="O287" s="261">
        <f>ROUND(E287*N287,2)</f>
        <v>0</v>
      </c>
      <c r="P287" s="261">
        <v>0</v>
      </c>
      <c r="Q287" s="261">
        <f>ROUND(E287*P287,2)</f>
        <v>0</v>
      </c>
      <c r="R287" s="261"/>
      <c r="S287" s="261" t="s">
        <v>119</v>
      </c>
      <c r="T287" s="262" t="s">
        <v>119</v>
      </c>
      <c r="U287" s="231">
        <v>1.5669999999999999</v>
      </c>
      <c r="V287" s="231">
        <f>ROUND(E287*U287,2)</f>
        <v>1.08</v>
      </c>
      <c r="W287" s="231"/>
      <c r="X287" s="231" t="s">
        <v>384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385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x14ac:dyDescent="0.2">
      <c r="A288" s="241" t="s">
        <v>114</v>
      </c>
      <c r="B288" s="242" t="s">
        <v>82</v>
      </c>
      <c r="C288" s="265" t="s">
        <v>83</v>
      </c>
      <c r="D288" s="243"/>
      <c r="E288" s="244"/>
      <c r="F288" s="245"/>
      <c r="G288" s="245">
        <f>SUMIF(AG289:AG316,"&lt;&gt;NOR",G289:G316)</f>
        <v>0</v>
      </c>
      <c r="H288" s="245"/>
      <c r="I288" s="245">
        <f>SUM(I289:I316)</f>
        <v>0</v>
      </c>
      <c r="J288" s="245"/>
      <c r="K288" s="245">
        <f>SUM(K289:K316)</f>
        <v>0</v>
      </c>
      <c r="L288" s="245"/>
      <c r="M288" s="245">
        <f>SUM(M289:M316)</f>
        <v>0</v>
      </c>
      <c r="N288" s="245"/>
      <c r="O288" s="245">
        <f>SUM(O289:O316)</f>
        <v>0.05</v>
      </c>
      <c r="P288" s="245"/>
      <c r="Q288" s="245">
        <f>SUM(Q289:Q316)</f>
        <v>0</v>
      </c>
      <c r="R288" s="245"/>
      <c r="S288" s="245"/>
      <c r="T288" s="246"/>
      <c r="U288" s="240"/>
      <c r="V288" s="240">
        <f>SUM(V289:V316)</f>
        <v>2.48</v>
      </c>
      <c r="W288" s="240"/>
      <c r="X288" s="240"/>
      <c r="AG288" t="s">
        <v>115</v>
      </c>
    </row>
    <row r="289" spans="1:60" outlineLevel="1" x14ac:dyDescent="0.2">
      <c r="A289" s="247">
        <v>61</v>
      </c>
      <c r="B289" s="248" t="s">
        <v>413</v>
      </c>
      <c r="C289" s="266" t="s">
        <v>414</v>
      </c>
      <c r="D289" s="249" t="s">
        <v>152</v>
      </c>
      <c r="E289" s="250">
        <v>8.6</v>
      </c>
      <c r="F289" s="251"/>
      <c r="G289" s="252">
        <f>ROUND(E289*F289,2)</f>
        <v>0</v>
      </c>
      <c r="H289" s="251"/>
      <c r="I289" s="252">
        <f>ROUND(E289*H289,2)</f>
        <v>0</v>
      </c>
      <c r="J289" s="251"/>
      <c r="K289" s="252">
        <f>ROUND(E289*J289,2)</f>
        <v>0</v>
      </c>
      <c r="L289" s="252">
        <v>21</v>
      </c>
      <c r="M289" s="252">
        <f>G289*(1+L289/100)</f>
        <v>0</v>
      </c>
      <c r="N289" s="252">
        <v>3.0000000000000001E-3</v>
      </c>
      <c r="O289" s="252">
        <f>ROUND(E289*N289,2)</f>
        <v>0.03</v>
      </c>
      <c r="P289" s="252">
        <v>0</v>
      </c>
      <c r="Q289" s="252">
        <f>ROUND(E289*P289,2)</f>
        <v>0</v>
      </c>
      <c r="R289" s="252"/>
      <c r="S289" s="252" t="s">
        <v>119</v>
      </c>
      <c r="T289" s="253" t="s">
        <v>119</v>
      </c>
      <c r="U289" s="231">
        <v>0.28000000000000003</v>
      </c>
      <c r="V289" s="231">
        <f>ROUND(E289*U289,2)</f>
        <v>2.41</v>
      </c>
      <c r="W289" s="231"/>
      <c r="X289" s="231" t="s">
        <v>120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121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2.5" outlineLevel="1" x14ac:dyDescent="0.2">
      <c r="A290" s="229"/>
      <c r="B290" s="230"/>
      <c r="C290" s="268" t="s">
        <v>415</v>
      </c>
      <c r="D290" s="254"/>
      <c r="E290" s="254"/>
      <c r="F290" s="254"/>
      <c r="G290" s="254"/>
      <c r="H290" s="231"/>
      <c r="I290" s="231"/>
      <c r="J290" s="231"/>
      <c r="K290" s="231"/>
      <c r="L290" s="231"/>
      <c r="M290" s="231"/>
      <c r="N290" s="231"/>
      <c r="O290" s="231"/>
      <c r="P290" s="231"/>
      <c r="Q290" s="231"/>
      <c r="R290" s="231"/>
      <c r="S290" s="231"/>
      <c r="T290" s="231"/>
      <c r="U290" s="231"/>
      <c r="V290" s="231"/>
      <c r="W290" s="231"/>
      <c r="X290" s="231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143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63" t="str">
        <f>C290</f>
        <v>Očištění povrchu stěny od prachu, nařezání izolačních desek na požadovaný rozměr, nanesení lepicího tmelu, osazení desek.</v>
      </c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29"/>
      <c r="B291" s="230"/>
      <c r="C291" s="267" t="s">
        <v>125</v>
      </c>
      <c r="D291" s="232"/>
      <c r="E291" s="233"/>
      <c r="F291" s="231"/>
      <c r="G291" s="231"/>
      <c r="H291" s="231"/>
      <c r="I291" s="231"/>
      <c r="J291" s="231"/>
      <c r="K291" s="231"/>
      <c r="L291" s="231"/>
      <c r="M291" s="231"/>
      <c r="N291" s="231"/>
      <c r="O291" s="231"/>
      <c r="P291" s="231"/>
      <c r="Q291" s="231"/>
      <c r="R291" s="231"/>
      <c r="S291" s="231"/>
      <c r="T291" s="231"/>
      <c r="U291" s="231"/>
      <c r="V291" s="231"/>
      <c r="W291" s="231"/>
      <c r="X291" s="231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123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29"/>
      <c r="B292" s="230"/>
      <c r="C292" s="267" t="s">
        <v>416</v>
      </c>
      <c r="D292" s="232"/>
      <c r="E292" s="233"/>
      <c r="F292" s="231"/>
      <c r="G292" s="231"/>
      <c r="H292" s="231"/>
      <c r="I292" s="231"/>
      <c r="J292" s="231"/>
      <c r="K292" s="231"/>
      <c r="L292" s="231"/>
      <c r="M292" s="231"/>
      <c r="N292" s="231"/>
      <c r="O292" s="231"/>
      <c r="P292" s="231"/>
      <c r="Q292" s="231"/>
      <c r="R292" s="231"/>
      <c r="S292" s="231"/>
      <c r="T292" s="231"/>
      <c r="U292" s="231"/>
      <c r="V292" s="231"/>
      <c r="W292" s="231"/>
      <c r="X292" s="23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123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29"/>
      <c r="B293" s="230"/>
      <c r="C293" s="267" t="s">
        <v>417</v>
      </c>
      <c r="D293" s="232"/>
      <c r="E293" s="233">
        <v>7.4999999999999997E-2</v>
      </c>
      <c r="F293" s="231"/>
      <c r="G293" s="231"/>
      <c r="H293" s="231"/>
      <c r="I293" s="231"/>
      <c r="J293" s="231"/>
      <c r="K293" s="231"/>
      <c r="L293" s="231"/>
      <c r="M293" s="231"/>
      <c r="N293" s="231"/>
      <c r="O293" s="231"/>
      <c r="P293" s="231"/>
      <c r="Q293" s="231"/>
      <c r="R293" s="231"/>
      <c r="S293" s="231"/>
      <c r="T293" s="231"/>
      <c r="U293" s="231"/>
      <c r="V293" s="231"/>
      <c r="W293" s="231"/>
      <c r="X293" s="231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123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29"/>
      <c r="B294" s="230"/>
      <c r="C294" s="267" t="s">
        <v>418</v>
      </c>
      <c r="D294" s="232"/>
      <c r="E294" s="233">
        <v>7.4999999999999997E-2</v>
      </c>
      <c r="F294" s="231"/>
      <c r="G294" s="231"/>
      <c r="H294" s="231"/>
      <c r="I294" s="231"/>
      <c r="J294" s="231"/>
      <c r="K294" s="231"/>
      <c r="L294" s="231"/>
      <c r="M294" s="231"/>
      <c r="N294" s="231"/>
      <c r="O294" s="231"/>
      <c r="P294" s="231"/>
      <c r="Q294" s="231"/>
      <c r="R294" s="231"/>
      <c r="S294" s="231"/>
      <c r="T294" s="231"/>
      <c r="U294" s="231"/>
      <c r="V294" s="231"/>
      <c r="W294" s="231"/>
      <c r="X294" s="231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123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29"/>
      <c r="B295" s="230"/>
      <c r="C295" s="267" t="s">
        <v>274</v>
      </c>
      <c r="D295" s="232"/>
      <c r="E295" s="233">
        <v>0.21</v>
      </c>
      <c r="F295" s="231"/>
      <c r="G295" s="231"/>
      <c r="H295" s="231"/>
      <c r="I295" s="231"/>
      <c r="J295" s="231"/>
      <c r="K295" s="231"/>
      <c r="L295" s="231"/>
      <c r="M295" s="231"/>
      <c r="N295" s="231"/>
      <c r="O295" s="231"/>
      <c r="P295" s="231"/>
      <c r="Q295" s="231"/>
      <c r="R295" s="231"/>
      <c r="S295" s="231"/>
      <c r="T295" s="231"/>
      <c r="U295" s="231"/>
      <c r="V295" s="231"/>
      <c r="W295" s="231"/>
      <c r="X295" s="231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123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29"/>
      <c r="B296" s="230"/>
      <c r="C296" s="267" t="s">
        <v>419</v>
      </c>
      <c r="D296" s="232"/>
      <c r="E296" s="233"/>
      <c r="F296" s="231"/>
      <c r="G296" s="231"/>
      <c r="H296" s="231"/>
      <c r="I296" s="231"/>
      <c r="J296" s="231"/>
      <c r="K296" s="231"/>
      <c r="L296" s="231"/>
      <c r="M296" s="231"/>
      <c r="N296" s="231"/>
      <c r="O296" s="231"/>
      <c r="P296" s="231"/>
      <c r="Q296" s="231"/>
      <c r="R296" s="231"/>
      <c r="S296" s="231"/>
      <c r="T296" s="231"/>
      <c r="U296" s="231"/>
      <c r="V296" s="231"/>
      <c r="W296" s="231"/>
      <c r="X296" s="231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123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29"/>
      <c r="B297" s="230"/>
      <c r="C297" s="267" t="s">
        <v>420</v>
      </c>
      <c r="D297" s="232"/>
      <c r="E297" s="233">
        <v>7.6</v>
      </c>
      <c r="F297" s="231"/>
      <c r="G297" s="231"/>
      <c r="H297" s="231"/>
      <c r="I297" s="231"/>
      <c r="J297" s="231"/>
      <c r="K297" s="231"/>
      <c r="L297" s="231"/>
      <c r="M297" s="231"/>
      <c r="N297" s="231"/>
      <c r="O297" s="231"/>
      <c r="P297" s="231"/>
      <c r="Q297" s="231"/>
      <c r="R297" s="231"/>
      <c r="S297" s="231"/>
      <c r="T297" s="231"/>
      <c r="U297" s="231"/>
      <c r="V297" s="231"/>
      <c r="W297" s="231"/>
      <c r="X297" s="23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123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29"/>
      <c r="B298" s="230"/>
      <c r="C298" s="267" t="s">
        <v>129</v>
      </c>
      <c r="D298" s="232"/>
      <c r="E298" s="233"/>
      <c r="F298" s="231"/>
      <c r="G298" s="231"/>
      <c r="H298" s="231"/>
      <c r="I298" s="231"/>
      <c r="J298" s="231"/>
      <c r="K298" s="231"/>
      <c r="L298" s="231"/>
      <c r="M298" s="231"/>
      <c r="N298" s="231"/>
      <c r="O298" s="231"/>
      <c r="P298" s="231"/>
      <c r="Q298" s="231"/>
      <c r="R298" s="231"/>
      <c r="S298" s="231"/>
      <c r="T298" s="231"/>
      <c r="U298" s="231"/>
      <c r="V298" s="231"/>
      <c r="W298" s="231"/>
      <c r="X298" s="231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123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29"/>
      <c r="B299" s="230"/>
      <c r="C299" s="267" t="s">
        <v>416</v>
      </c>
      <c r="D299" s="232"/>
      <c r="E299" s="233"/>
      <c r="F299" s="231"/>
      <c r="G299" s="231"/>
      <c r="H299" s="231"/>
      <c r="I299" s="231"/>
      <c r="J299" s="231"/>
      <c r="K299" s="231"/>
      <c r="L299" s="231"/>
      <c r="M299" s="231"/>
      <c r="N299" s="231"/>
      <c r="O299" s="231"/>
      <c r="P299" s="231"/>
      <c r="Q299" s="231"/>
      <c r="R299" s="231"/>
      <c r="S299" s="231"/>
      <c r="T299" s="231"/>
      <c r="U299" s="231"/>
      <c r="V299" s="231"/>
      <c r="W299" s="231"/>
      <c r="X299" s="231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123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29"/>
      <c r="B300" s="230"/>
      <c r="C300" s="267" t="s">
        <v>421</v>
      </c>
      <c r="D300" s="232"/>
      <c r="E300" s="233">
        <v>0.64</v>
      </c>
      <c r="F300" s="231"/>
      <c r="G300" s="231"/>
      <c r="H300" s="231"/>
      <c r="I300" s="231"/>
      <c r="J300" s="231"/>
      <c r="K300" s="231"/>
      <c r="L300" s="231"/>
      <c r="M300" s="231"/>
      <c r="N300" s="231"/>
      <c r="O300" s="231"/>
      <c r="P300" s="231"/>
      <c r="Q300" s="231"/>
      <c r="R300" s="231"/>
      <c r="S300" s="231"/>
      <c r="T300" s="231"/>
      <c r="U300" s="231"/>
      <c r="V300" s="231"/>
      <c r="W300" s="231"/>
      <c r="X300" s="231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123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47">
        <v>62</v>
      </c>
      <c r="B301" s="248" t="s">
        <v>422</v>
      </c>
      <c r="C301" s="266" t="s">
        <v>423</v>
      </c>
      <c r="D301" s="249" t="s">
        <v>152</v>
      </c>
      <c r="E301" s="250">
        <v>7.8750000000000001E-2</v>
      </c>
      <c r="F301" s="251"/>
      <c r="G301" s="252">
        <f>ROUND(E301*F301,2)</f>
        <v>0</v>
      </c>
      <c r="H301" s="251"/>
      <c r="I301" s="252">
        <f>ROUND(E301*H301,2)</f>
        <v>0</v>
      </c>
      <c r="J301" s="251"/>
      <c r="K301" s="252">
        <f>ROUND(E301*J301,2)</f>
        <v>0</v>
      </c>
      <c r="L301" s="252">
        <v>21</v>
      </c>
      <c r="M301" s="252">
        <f>G301*(1+L301/100)</f>
        <v>0</v>
      </c>
      <c r="N301" s="252">
        <v>6.9999999999999999E-4</v>
      </c>
      <c r="O301" s="252">
        <f>ROUND(E301*N301,2)</f>
        <v>0</v>
      </c>
      <c r="P301" s="252">
        <v>0</v>
      </c>
      <c r="Q301" s="252">
        <f>ROUND(E301*P301,2)</f>
        <v>0</v>
      </c>
      <c r="R301" s="252" t="s">
        <v>166</v>
      </c>
      <c r="S301" s="252" t="s">
        <v>119</v>
      </c>
      <c r="T301" s="253" t="s">
        <v>119</v>
      </c>
      <c r="U301" s="231">
        <v>0</v>
      </c>
      <c r="V301" s="231">
        <f>ROUND(E301*U301,2)</f>
        <v>0</v>
      </c>
      <c r="W301" s="231"/>
      <c r="X301" s="231" t="s">
        <v>167</v>
      </c>
      <c r="Y301" s="212"/>
      <c r="Z301" s="212"/>
      <c r="AA301" s="212"/>
      <c r="AB301" s="212"/>
      <c r="AC301" s="212"/>
      <c r="AD301" s="212"/>
      <c r="AE301" s="212"/>
      <c r="AF301" s="212"/>
      <c r="AG301" s="212" t="s">
        <v>168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29"/>
      <c r="B302" s="230"/>
      <c r="C302" s="267" t="s">
        <v>125</v>
      </c>
      <c r="D302" s="232"/>
      <c r="E302" s="233"/>
      <c r="F302" s="231"/>
      <c r="G302" s="231"/>
      <c r="H302" s="231"/>
      <c r="I302" s="231"/>
      <c r="J302" s="231"/>
      <c r="K302" s="231"/>
      <c r="L302" s="231"/>
      <c r="M302" s="231"/>
      <c r="N302" s="231"/>
      <c r="O302" s="231"/>
      <c r="P302" s="231"/>
      <c r="Q302" s="231"/>
      <c r="R302" s="231"/>
      <c r="S302" s="231"/>
      <c r="T302" s="231"/>
      <c r="U302" s="231"/>
      <c r="V302" s="231"/>
      <c r="W302" s="231"/>
      <c r="X302" s="231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123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29"/>
      <c r="B303" s="230"/>
      <c r="C303" s="267" t="s">
        <v>416</v>
      </c>
      <c r="D303" s="232"/>
      <c r="E303" s="233"/>
      <c r="F303" s="231"/>
      <c r="G303" s="231"/>
      <c r="H303" s="231"/>
      <c r="I303" s="231"/>
      <c r="J303" s="231"/>
      <c r="K303" s="231"/>
      <c r="L303" s="231"/>
      <c r="M303" s="231"/>
      <c r="N303" s="231"/>
      <c r="O303" s="231"/>
      <c r="P303" s="231"/>
      <c r="Q303" s="231"/>
      <c r="R303" s="231"/>
      <c r="S303" s="231"/>
      <c r="T303" s="231"/>
      <c r="U303" s="231"/>
      <c r="V303" s="231"/>
      <c r="W303" s="231"/>
      <c r="X303" s="231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123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29"/>
      <c r="B304" s="230"/>
      <c r="C304" s="267" t="s">
        <v>417</v>
      </c>
      <c r="D304" s="232"/>
      <c r="E304" s="233">
        <v>7.4999999999999997E-2</v>
      </c>
      <c r="F304" s="231"/>
      <c r="G304" s="231"/>
      <c r="H304" s="231"/>
      <c r="I304" s="231"/>
      <c r="J304" s="231"/>
      <c r="K304" s="231"/>
      <c r="L304" s="231"/>
      <c r="M304" s="231"/>
      <c r="N304" s="231"/>
      <c r="O304" s="231"/>
      <c r="P304" s="231"/>
      <c r="Q304" s="231"/>
      <c r="R304" s="231"/>
      <c r="S304" s="231"/>
      <c r="T304" s="231"/>
      <c r="U304" s="231"/>
      <c r="V304" s="231"/>
      <c r="W304" s="231"/>
      <c r="X304" s="231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123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29"/>
      <c r="B305" s="230"/>
      <c r="C305" s="269" t="s">
        <v>424</v>
      </c>
      <c r="D305" s="234"/>
      <c r="E305" s="235">
        <v>3.7499999999999999E-3</v>
      </c>
      <c r="F305" s="231"/>
      <c r="G305" s="231"/>
      <c r="H305" s="231"/>
      <c r="I305" s="231"/>
      <c r="J305" s="231"/>
      <c r="K305" s="231"/>
      <c r="L305" s="231"/>
      <c r="M305" s="231"/>
      <c r="N305" s="231"/>
      <c r="O305" s="231"/>
      <c r="P305" s="231"/>
      <c r="Q305" s="231"/>
      <c r="R305" s="231"/>
      <c r="S305" s="231"/>
      <c r="T305" s="231"/>
      <c r="U305" s="231"/>
      <c r="V305" s="231"/>
      <c r="W305" s="231"/>
      <c r="X305" s="231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123</v>
      </c>
      <c r="AH305" s="212">
        <v>4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47">
        <v>63</v>
      </c>
      <c r="B306" s="248" t="s">
        <v>425</v>
      </c>
      <c r="C306" s="266" t="s">
        <v>426</v>
      </c>
      <c r="D306" s="249" t="s">
        <v>152</v>
      </c>
      <c r="E306" s="250">
        <v>8.9512499999999999</v>
      </c>
      <c r="F306" s="251"/>
      <c r="G306" s="252">
        <f>ROUND(E306*F306,2)</f>
        <v>0</v>
      </c>
      <c r="H306" s="251"/>
      <c r="I306" s="252">
        <f>ROUND(E306*H306,2)</f>
        <v>0</v>
      </c>
      <c r="J306" s="251"/>
      <c r="K306" s="252">
        <f>ROUND(E306*J306,2)</f>
        <v>0</v>
      </c>
      <c r="L306" s="252">
        <v>21</v>
      </c>
      <c r="M306" s="252">
        <f>G306*(1+L306/100)</f>
        <v>0</v>
      </c>
      <c r="N306" s="252">
        <v>1.75E-3</v>
      </c>
      <c r="O306" s="252">
        <f>ROUND(E306*N306,2)</f>
        <v>0.02</v>
      </c>
      <c r="P306" s="252">
        <v>0</v>
      </c>
      <c r="Q306" s="252">
        <f>ROUND(E306*P306,2)</f>
        <v>0</v>
      </c>
      <c r="R306" s="252" t="s">
        <v>166</v>
      </c>
      <c r="S306" s="252" t="s">
        <v>119</v>
      </c>
      <c r="T306" s="253" t="s">
        <v>119</v>
      </c>
      <c r="U306" s="231">
        <v>0</v>
      </c>
      <c r="V306" s="231">
        <f>ROUND(E306*U306,2)</f>
        <v>0</v>
      </c>
      <c r="W306" s="231"/>
      <c r="X306" s="231" t="s">
        <v>167</v>
      </c>
      <c r="Y306" s="212"/>
      <c r="Z306" s="212"/>
      <c r="AA306" s="212"/>
      <c r="AB306" s="212"/>
      <c r="AC306" s="212"/>
      <c r="AD306" s="212"/>
      <c r="AE306" s="212"/>
      <c r="AF306" s="212"/>
      <c r="AG306" s="212" t="s">
        <v>168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29"/>
      <c r="B307" s="230"/>
      <c r="C307" s="267" t="s">
        <v>125</v>
      </c>
      <c r="D307" s="232"/>
      <c r="E307" s="233"/>
      <c r="F307" s="231"/>
      <c r="G307" s="231"/>
      <c r="H307" s="231"/>
      <c r="I307" s="231"/>
      <c r="J307" s="231"/>
      <c r="K307" s="231"/>
      <c r="L307" s="231"/>
      <c r="M307" s="231"/>
      <c r="N307" s="231"/>
      <c r="O307" s="231"/>
      <c r="P307" s="231"/>
      <c r="Q307" s="231"/>
      <c r="R307" s="231"/>
      <c r="S307" s="231"/>
      <c r="T307" s="231"/>
      <c r="U307" s="231"/>
      <c r="V307" s="231"/>
      <c r="W307" s="231"/>
      <c r="X307" s="231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123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29"/>
      <c r="B308" s="230"/>
      <c r="C308" s="267" t="s">
        <v>416</v>
      </c>
      <c r="D308" s="232"/>
      <c r="E308" s="233"/>
      <c r="F308" s="231"/>
      <c r="G308" s="231"/>
      <c r="H308" s="231"/>
      <c r="I308" s="231"/>
      <c r="J308" s="231"/>
      <c r="K308" s="231"/>
      <c r="L308" s="231"/>
      <c r="M308" s="231"/>
      <c r="N308" s="231"/>
      <c r="O308" s="231"/>
      <c r="P308" s="231"/>
      <c r="Q308" s="231"/>
      <c r="R308" s="231"/>
      <c r="S308" s="231"/>
      <c r="T308" s="231"/>
      <c r="U308" s="231"/>
      <c r="V308" s="231"/>
      <c r="W308" s="231"/>
      <c r="X308" s="231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123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29"/>
      <c r="B309" s="230"/>
      <c r="C309" s="267" t="s">
        <v>418</v>
      </c>
      <c r="D309" s="232"/>
      <c r="E309" s="233">
        <v>7.4999999999999997E-2</v>
      </c>
      <c r="F309" s="231"/>
      <c r="G309" s="231"/>
      <c r="H309" s="231"/>
      <c r="I309" s="231"/>
      <c r="J309" s="231"/>
      <c r="K309" s="231"/>
      <c r="L309" s="231"/>
      <c r="M309" s="231"/>
      <c r="N309" s="231"/>
      <c r="O309" s="231"/>
      <c r="P309" s="231"/>
      <c r="Q309" s="231"/>
      <c r="R309" s="231"/>
      <c r="S309" s="231"/>
      <c r="T309" s="231"/>
      <c r="U309" s="231"/>
      <c r="V309" s="231"/>
      <c r="W309" s="231"/>
      <c r="X309" s="231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123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29"/>
      <c r="B310" s="230"/>
      <c r="C310" s="267" t="s">
        <v>274</v>
      </c>
      <c r="D310" s="232"/>
      <c r="E310" s="233">
        <v>0.21</v>
      </c>
      <c r="F310" s="231"/>
      <c r="G310" s="231"/>
      <c r="H310" s="231"/>
      <c r="I310" s="231"/>
      <c r="J310" s="231"/>
      <c r="K310" s="231"/>
      <c r="L310" s="231"/>
      <c r="M310" s="231"/>
      <c r="N310" s="231"/>
      <c r="O310" s="231"/>
      <c r="P310" s="231"/>
      <c r="Q310" s="231"/>
      <c r="R310" s="231"/>
      <c r="S310" s="231"/>
      <c r="T310" s="231"/>
      <c r="U310" s="231"/>
      <c r="V310" s="231"/>
      <c r="W310" s="231"/>
      <c r="X310" s="231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123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29"/>
      <c r="B311" s="230"/>
      <c r="C311" s="267" t="s">
        <v>419</v>
      </c>
      <c r="D311" s="232"/>
      <c r="E311" s="233"/>
      <c r="F311" s="231"/>
      <c r="G311" s="231"/>
      <c r="H311" s="231"/>
      <c r="I311" s="231"/>
      <c r="J311" s="231"/>
      <c r="K311" s="231"/>
      <c r="L311" s="231"/>
      <c r="M311" s="231"/>
      <c r="N311" s="231"/>
      <c r="O311" s="231"/>
      <c r="P311" s="231"/>
      <c r="Q311" s="231"/>
      <c r="R311" s="231"/>
      <c r="S311" s="231"/>
      <c r="T311" s="231"/>
      <c r="U311" s="231"/>
      <c r="V311" s="231"/>
      <c r="W311" s="231"/>
      <c r="X311" s="231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123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29"/>
      <c r="B312" s="230"/>
      <c r="C312" s="267" t="s">
        <v>420</v>
      </c>
      <c r="D312" s="232"/>
      <c r="E312" s="233">
        <v>7.6</v>
      </c>
      <c r="F312" s="231"/>
      <c r="G312" s="231"/>
      <c r="H312" s="231"/>
      <c r="I312" s="231"/>
      <c r="J312" s="231"/>
      <c r="K312" s="231"/>
      <c r="L312" s="231"/>
      <c r="M312" s="231"/>
      <c r="N312" s="231"/>
      <c r="O312" s="231"/>
      <c r="P312" s="231"/>
      <c r="Q312" s="231"/>
      <c r="R312" s="231"/>
      <c r="S312" s="231"/>
      <c r="T312" s="231"/>
      <c r="U312" s="231"/>
      <c r="V312" s="231"/>
      <c r="W312" s="231"/>
      <c r="X312" s="231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123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29"/>
      <c r="B313" s="230"/>
      <c r="C313" s="267" t="s">
        <v>416</v>
      </c>
      <c r="D313" s="232"/>
      <c r="E313" s="233"/>
      <c r="F313" s="231"/>
      <c r="G313" s="231"/>
      <c r="H313" s="231"/>
      <c r="I313" s="231"/>
      <c r="J313" s="231"/>
      <c r="K313" s="231"/>
      <c r="L313" s="231"/>
      <c r="M313" s="231"/>
      <c r="N313" s="231"/>
      <c r="O313" s="231"/>
      <c r="P313" s="231"/>
      <c r="Q313" s="231"/>
      <c r="R313" s="231"/>
      <c r="S313" s="231"/>
      <c r="T313" s="231"/>
      <c r="U313" s="231"/>
      <c r="V313" s="231"/>
      <c r="W313" s="231"/>
      <c r="X313" s="231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123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29"/>
      <c r="B314" s="230"/>
      <c r="C314" s="267" t="s">
        <v>421</v>
      </c>
      <c r="D314" s="232"/>
      <c r="E314" s="233">
        <v>0.64</v>
      </c>
      <c r="F314" s="231"/>
      <c r="G314" s="231"/>
      <c r="H314" s="231"/>
      <c r="I314" s="231"/>
      <c r="J314" s="231"/>
      <c r="K314" s="231"/>
      <c r="L314" s="231"/>
      <c r="M314" s="231"/>
      <c r="N314" s="231"/>
      <c r="O314" s="231"/>
      <c r="P314" s="231"/>
      <c r="Q314" s="231"/>
      <c r="R314" s="231"/>
      <c r="S314" s="231"/>
      <c r="T314" s="231"/>
      <c r="U314" s="231"/>
      <c r="V314" s="231"/>
      <c r="W314" s="231"/>
      <c r="X314" s="231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123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29"/>
      <c r="B315" s="230"/>
      <c r="C315" s="269" t="s">
        <v>424</v>
      </c>
      <c r="D315" s="234"/>
      <c r="E315" s="235">
        <v>0.42625000000000002</v>
      </c>
      <c r="F315" s="231"/>
      <c r="G315" s="231"/>
      <c r="H315" s="231"/>
      <c r="I315" s="231"/>
      <c r="J315" s="231"/>
      <c r="K315" s="231"/>
      <c r="L315" s="231"/>
      <c r="M315" s="231"/>
      <c r="N315" s="231"/>
      <c r="O315" s="231"/>
      <c r="P315" s="231"/>
      <c r="Q315" s="231"/>
      <c r="R315" s="231"/>
      <c r="S315" s="231"/>
      <c r="T315" s="231"/>
      <c r="U315" s="231"/>
      <c r="V315" s="231"/>
      <c r="W315" s="231"/>
      <c r="X315" s="231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123</v>
      </c>
      <c r="AH315" s="212">
        <v>4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56">
        <v>64</v>
      </c>
      <c r="B316" s="257" t="s">
        <v>427</v>
      </c>
      <c r="C316" s="274" t="s">
        <v>428</v>
      </c>
      <c r="D316" s="258" t="s">
        <v>165</v>
      </c>
      <c r="E316" s="259">
        <v>4.1520000000000001E-2</v>
      </c>
      <c r="F316" s="260"/>
      <c r="G316" s="261">
        <f>ROUND(E316*F316,2)</f>
        <v>0</v>
      </c>
      <c r="H316" s="260"/>
      <c r="I316" s="261">
        <f>ROUND(E316*H316,2)</f>
        <v>0</v>
      </c>
      <c r="J316" s="260"/>
      <c r="K316" s="261">
        <f>ROUND(E316*J316,2)</f>
        <v>0</v>
      </c>
      <c r="L316" s="261">
        <v>21</v>
      </c>
      <c r="M316" s="261">
        <f>G316*(1+L316/100)</f>
        <v>0</v>
      </c>
      <c r="N316" s="261">
        <v>0</v>
      </c>
      <c r="O316" s="261">
        <f>ROUND(E316*N316,2)</f>
        <v>0</v>
      </c>
      <c r="P316" s="261">
        <v>0</v>
      </c>
      <c r="Q316" s="261">
        <f>ROUND(E316*P316,2)</f>
        <v>0</v>
      </c>
      <c r="R316" s="261"/>
      <c r="S316" s="261" t="s">
        <v>119</v>
      </c>
      <c r="T316" s="262" t="s">
        <v>119</v>
      </c>
      <c r="U316" s="231">
        <v>1.74</v>
      </c>
      <c r="V316" s="231">
        <f>ROUND(E316*U316,2)</f>
        <v>7.0000000000000007E-2</v>
      </c>
      <c r="W316" s="231"/>
      <c r="X316" s="231" t="s">
        <v>384</v>
      </c>
      <c r="Y316" s="212"/>
      <c r="Z316" s="212"/>
      <c r="AA316" s="212"/>
      <c r="AB316" s="212"/>
      <c r="AC316" s="212"/>
      <c r="AD316" s="212"/>
      <c r="AE316" s="212"/>
      <c r="AF316" s="212"/>
      <c r="AG316" s="212" t="s">
        <v>385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x14ac:dyDescent="0.2">
      <c r="A317" s="241" t="s">
        <v>114</v>
      </c>
      <c r="B317" s="242" t="s">
        <v>84</v>
      </c>
      <c r="C317" s="265" t="s">
        <v>85</v>
      </c>
      <c r="D317" s="243"/>
      <c r="E317" s="244"/>
      <c r="F317" s="245"/>
      <c r="G317" s="245">
        <f>SUMIF(AG318:AG343,"&lt;&gt;NOR",G318:G343)</f>
        <v>0</v>
      </c>
      <c r="H317" s="245"/>
      <c r="I317" s="245">
        <f>SUM(I318:I343)</f>
        <v>0</v>
      </c>
      <c r="J317" s="245"/>
      <c r="K317" s="245">
        <f>SUM(K318:K343)</f>
        <v>0</v>
      </c>
      <c r="L317" s="245"/>
      <c r="M317" s="245">
        <f>SUM(M318:M343)</f>
        <v>0</v>
      </c>
      <c r="N317" s="245"/>
      <c r="O317" s="245">
        <f>SUM(O318:O343)</f>
        <v>0</v>
      </c>
      <c r="P317" s="245"/>
      <c r="Q317" s="245">
        <f>SUM(Q318:Q343)</f>
        <v>0</v>
      </c>
      <c r="R317" s="245"/>
      <c r="S317" s="245"/>
      <c r="T317" s="246"/>
      <c r="U317" s="240"/>
      <c r="V317" s="240">
        <f>SUM(V318:V343)</f>
        <v>0</v>
      </c>
      <c r="W317" s="240"/>
      <c r="X317" s="240"/>
      <c r="AG317" t="s">
        <v>115</v>
      </c>
    </row>
    <row r="318" spans="1:60" ht="22.5" outlineLevel="1" x14ac:dyDescent="0.2">
      <c r="A318" s="247">
        <v>65</v>
      </c>
      <c r="B318" s="248" t="s">
        <v>429</v>
      </c>
      <c r="C318" s="266" t="s">
        <v>430</v>
      </c>
      <c r="D318" s="249" t="s">
        <v>370</v>
      </c>
      <c r="E318" s="250">
        <v>1</v>
      </c>
      <c r="F318" s="251"/>
      <c r="G318" s="252">
        <f>ROUND(E318*F318,2)</f>
        <v>0</v>
      </c>
      <c r="H318" s="251"/>
      <c r="I318" s="252">
        <f>ROUND(E318*H318,2)</f>
        <v>0</v>
      </c>
      <c r="J318" s="251"/>
      <c r="K318" s="252">
        <f>ROUND(E318*J318,2)</f>
        <v>0</v>
      </c>
      <c r="L318" s="252">
        <v>21</v>
      </c>
      <c r="M318" s="252">
        <f>G318*(1+L318/100)</f>
        <v>0</v>
      </c>
      <c r="N318" s="252">
        <v>0</v>
      </c>
      <c r="O318" s="252">
        <f>ROUND(E318*N318,2)</f>
        <v>0</v>
      </c>
      <c r="P318" s="252">
        <v>0</v>
      </c>
      <c r="Q318" s="252">
        <f>ROUND(E318*P318,2)</f>
        <v>0</v>
      </c>
      <c r="R318" s="252"/>
      <c r="S318" s="252" t="s">
        <v>236</v>
      </c>
      <c r="T318" s="253" t="s">
        <v>161</v>
      </c>
      <c r="U318" s="231">
        <v>0</v>
      </c>
      <c r="V318" s="231">
        <f>ROUND(E318*U318,2)</f>
        <v>0</v>
      </c>
      <c r="W318" s="231"/>
      <c r="X318" s="231" t="s">
        <v>120</v>
      </c>
      <c r="Y318" s="212"/>
      <c r="Z318" s="212"/>
      <c r="AA318" s="212"/>
      <c r="AB318" s="212"/>
      <c r="AC318" s="212"/>
      <c r="AD318" s="212"/>
      <c r="AE318" s="212"/>
      <c r="AF318" s="212"/>
      <c r="AG318" s="212" t="s">
        <v>121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29"/>
      <c r="B319" s="230"/>
      <c r="C319" s="268" t="s">
        <v>431</v>
      </c>
      <c r="D319" s="254"/>
      <c r="E319" s="254"/>
      <c r="F319" s="254"/>
      <c r="G319" s="254"/>
      <c r="H319" s="231"/>
      <c r="I319" s="231"/>
      <c r="J319" s="231"/>
      <c r="K319" s="231"/>
      <c r="L319" s="231"/>
      <c r="M319" s="231"/>
      <c r="N319" s="231"/>
      <c r="O319" s="231"/>
      <c r="P319" s="231"/>
      <c r="Q319" s="231"/>
      <c r="R319" s="231"/>
      <c r="S319" s="231"/>
      <c r="T319" s="231"/>
      <c r="U319" s="231"/>
      <c r="V319" s="231"/>
      <c r="W319" s="231"/>
      <c r="X319" s="231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143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29"/>
      <c r="B320" s="230"/>
      <c r="C320" s="270" t="s">
        <v>432</v>
      </c>
      <c r="D320" s="255"/>
      <c r="E320" s="255"/>
      <c r="F320" s="255"/>
      <c r="G320" s="255"/>
      <c r="H320" s="231"/>
      <c r="I320" s="231"/>
      <c r="J320" s="231"/>
      <c r="K320" s="231"/>
      <c r="L320" s="231"/>
      <c r="M320" s="231"/>
      <c r="N320" s="231"/>
      <c r="O320" s="231"/>
      <c r="P320" s="231"/>
      <c r="Q320" s="231"/>
      <c r="R320" s="231"/>
      <c r="S320" s="231"/>
      <c r="T320" s="231"/>
      <c r="U320" s="231"/>
      <c r="V320" s="231"/>
      <c r="W320" s="231"/>
      <c r="X320" s="231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143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29"/>
      <c r="B321" s="230"/>
      <c r="C321" s="270" t="s">
        <v>433</v>
      </c>
      <c r="D321" s="255"/>
      <c r="E321" s="255"/>
      <c r="F321" s="255"/>
      <c r="G321" s="255"/>
      <c r="H321" s="231"/>
      <c r="I321" s="231"/>
      <c r="J321" s="231"/>
      <c r="K321" s="231"/>
      <c r="L321" s="231"/>
      <c r="M321" s="231"/>
      <c r="N321" s="231"/>
      <c r="O321" s="231"/>
      <c r="P321" s="231"/>
      <c r="Q321" s="231"/>
      <c r="R321" s="231"/>
      <c r="S321" s="231"/>
      <c r="T321" s="231"/>
      <c r="U321" s="231"/>
      <c r="V321" s="231"/>
      <c r="W321" s="231"/>
      <c r="X321" s="231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143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29"/>
      <c r="B322" s="230"/>
      <c r="C322" s="267" t="s">
        <v>434</v>
      </c>
      <c r="D322" s="232"/>
      <c r="E322" s="233"/>
      <c r="F322" s="231"/>
      <c r="G322" s="231"/>
      <c r="H322" s="231"/>
      <c r="I322" s="231"/>
      <c r="J322" s="231"/>
      <c r="K322" s="231"/>
      <c r="L322" s="231"/>
      <c r="M322" s="231"/>
      <c r="N322" s="231"/>
      <c r="O322" s="231"/>
      <c r="P322" s="231"/>
      <c r="Q322" s="231"/>
      <c r="R322" s="231"/>
      <c r="S322" s="231"/>
      <c r="T322" s="231"/>
      <c r="U322" s="231"/>
      <c r="V322" s="231"/>
      <c r="W322" s="231"/>
      <c r="X322" s="231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123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29"/>
      <c r="B323" s="230"/>
      <c r="C323" s="267" t="s">
        <v>371</v>
      </c>
      <c r="D323" s="232"/>
      <c r="E323" s="233">
        <v>1</v>
      </c>
      <c r="F323" s="231"/>
      <c r="G323" s="231"/>
      <c r="H323" s="231"/>
      <c r="I323" s="231"/>
      <c r="J323" s="231"/>
      <c r="K323" s="231"/>
      <c r="L323" s="231"/>
      <c r="M323" s="231"/>
      <c r="N323" s="231"/>
      <c r="O323" s="231"/>
      <c r="P323" s="231"/>
      <c r="Q323" s="231"/>
      <c r="R323" s="231"/>
      <c r="S323" s="231"/>
      <c r="T323" s="231"/>
      <c r="U323" s="231"/>
      <c r="V323" s="231"/>
      <c r="W323" s="231"/>
      <c r="X323" s="231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123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47">
        <v>66</v>
      </c>
      <c r="B324" s="248" t="s">
        <v>435</v>
      </c>
      <c r="C324" s="266" t="s">
        <v>436</v>
      </c>
      <c r="D324" s="249" t="s">
        <v>370</v>
      </c>
      <c r="E324" s="250">
        <v>1</v>
      </c>
      <c r="F324" s="251"/>
      <c r="G324" s="252">
        <f>ROUND(E324*F324,2)</f>
        <v>0</v>
      </c>
      <c r="H324" s="251"/>
      <c r="I324" s="252">
        <f>ROUND(E324*H324,2)</f>
        <v>0</v>
      </c>
      <c r="J324" s="251"/>
      <c r="K324" s="252">
        <f>ROUND(E324*J324,2)</f>
        <v>0</v>
      </c>
      <c r="L324" s="252">
        <v>21</v>
      </c>
      <c r="M324" s="252">
        <f>G324*(1+L324/100)</f>
        <v>0</v>
      </c>
      <c r="N324" s="252">
        <v>0</v>
      </c>
      <c r="O324" s="252">
        <f>ROUND(E324*N324,2)</f>
        <v>0</v>
      </c>
      <c r="P324" s="252">
        <v>0</v>
      </c>
      <c r="Q324" s="252">
        <f>ROUND(E324*P324,2)</f>
        <v>0</v>
      </c>
      <c r="R324" s="252"/>
      <c r="S324" s="252" t="s">
        <v>236</v>
      </c>
      <c r="T324" s="253" t="s">
        <v>161</v>
      </c>
      <c r="U324" s="231">
        <v>0</v>
      </c>
      <c r="V324" s="231">
        <f>ROUND(E324*U324,2)</f>
        <v>0</v>
      </c>
      <c r="W324" s="231"/>
      <c r="X324" s="231" t="s">
        <v>120</v>
      </c>
      <c r="Y324" s="212"/>
      <c r="Z324" s="212"/>
      <c r="AA324" s="212"/>
      <c r="AB324" s="212"/>
      <c r="AC324" s="212"/>
      <c r="AD324" s="212"/>
      <c r="AE324" s="212"/>
      <c r="AF324" s="212"/>
      <c r="AG324" s="212" t="s">
        <v>121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29"/>
      <c r="B325" s="230"/>
      <c r="C325" s="268" t="s">
        <v>437</v>
      </c>
      <c r="D325" s="254"/>
      <c r="E325" s="254"/>
      <c r="F325" s="254"/>
      <c r="G325" s="254"/>
      <c r="H325" s="231"/>
      <c r="I325" s="231"/>
      <c r="J325" s="231"/>
      <c r="K325" s="231"/>
      <c r="L325" s="231"/>
      <c r="M325" s="231"/>
      <c r="N325" s="231"/>
      <c r="O325" s="231"/>
      <c r="P325" s="231"/>
      <c r="Q325" s="231"/>
      <c r="R325" s="231"/>
      <c r="S325" s="231"/>
      <c r="T325" s="231"/>
      <c r="U325" s="231"/>
      <c r="V325" s="231"/>
      <c r="W325" s="231"/>
      <c r="X325" s="231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143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29"/>
      <c r="B326" s="230"/>
      <c r="C326" s="270" t="s">
        <v>438</v>
      </c>
      <c r="D326" s="255"/>
      <c r="E326" s="255"/>
      <c r="F326" s="255"/>
      <c r="G326" s="255"/>
      <c r="H326" s="231"/>
      <c r="I326" s="231"/>
      <c r="J326" s="231"/>
      <c r="K326" s="231"/>
      <c r="L326" s="231"/>
      <c r="M326" s="231"/>
      <c r="N326" s="231"/>
      <c r="O326" s="231"/>
      <c r="P326" s="231"/>
      <c r="Q326" s="231"/>
      <c r="R326" s="231"/>
      <c r="S326" s="231"/>
      <c r="T326" s="231"/>
      <c r="U326" s="231"/>
      <c r="V326" s="231"/>
      <c r="W326" s="231"/>
      <c r="X326" s="231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143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29"/>
      <c r="B327" s="230"/>
      <c r="C327" s="267" t="s">
        <v>439</v>
      </c>
      <c r="D327" s="232"/>
      <c r="E327" s="233"/>
      <c r="F327" s="231"/>
      <c r="G327" s="231"/>
      <c r="H327" s="231"/>
      <c r="I327" s="231"/>
      <c r="J327" s="231"/>
      <c r="K327" s="231"/>
      <c r="L327" s="231"/>
      <c r="M327" s="231"/>
      <c r="N327" s="231"/>
      <c r="O327" s="231"/>
      <c r="P327" s="231"/>
      <c r="Q327" s="231"/>
      <c r="R327" s="231"/>
      <c r="S327" s="231"/>
      <c r="T327" s="231"/>
      <c r="U327" s="231"/>
      <c r="V327" s="231"/>
      <c r="W327" s="231"/>
      <c r="X327" s="231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123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29"/>
      <c r="B328" s="230"/>
      <c r="C328" s="267" t="s">
        <v>371</v>
      </c>
      <c r="D328" s="232"/>
      <c r="E328" s="233">
        <v>1</v>
      </c>
      <c r="F328" s="231"/>
      <c r="G328" s="231"/>
      <c r="H328" s="231"/>
      <c r="I328" s="231"/>
      <c r="J328" s="231"/>
      <c r="K328" s="231"/>
      <c r="L328" s="231"/>
      <c r="M328" s="231"/>
      <c r="N328" s="231"/>
      <c r="O328" s="231"/>
      <c r="P328" s="231"/>
      <c r="Q328" s="231"/>
      <c r="R328" s="231"/>
      <c r="S328" s="231"/>
      <c r="T328" s="231"/>
      <c r="U328" s="231"/>
      <c r="V328" s="231"/>
      <c r="W328" s="231"/>
      <c r="X328" s="231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123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47">
        <v>67</v>
      </c>
      <c r="B329" s="248" t="s">
        <v>440</v>
      </c>
      <c r="C329" s="266" t="s">
        <v>436</v>
      </c>
      <c r="D329" s="249" t="s">
        <v>370</v>
      </c>
      <c r="E329" s="250">
        <v>2</v>
      </c>
      <c r="F329" s="251"/>
      <c r="G329" s="252">
        <f>ROUND(E329*F329,2)</f>
        <v>0</v>
      </c>
      <c r="H329" s="251"/>
      <c r="I329" s="252">
        <f>ROUND(E329*H329,2)</f>
        <v>0</v>
      </c>
      <c r="J329" s="251"/>
      <c r="K329" s="252">
        <f>ROUND(E329*J329,2)</f>
        <v>0</v>
      </c>
      <c r="L329" s="252">
        <v>21</v>
      </c>
      <c r="M329" s="252">
        <f>G329*(1+L329/100)</f>
        <v>0</v>
      </c>
      <c r="N329" s="252">
        <v>0</v>
      </c>
      <c r="O329" s="252">
        <f>ROUND(E329*N329,2)</f>
        <v>0</v>
      </c>
      <c r="P329" s="252">
        <v>0</v>
      </c>
      <c r="Q329" s="252">
        <f>ROUND(E329*P329,2)</f>
        <v>0</v>
      </c>
      <c r="R329" s="252"/>
      <c r="S329" s="252" t="s">
        <v>236</v>
      </c>
      <c r="T329" s="253" t="s">
        <v>161</v>
      </c>
      <c r="U329" s="231">
        <v>0</v>
      </c>
      <c r="V329" s="231">
        <f>ROUND(E329*U329,2)</f>
        <v>0</v>
      </c>
      <c r="W329" s="231"/>
      <c r="X329" s="231" t="s">
        <v>120</v>
      </c>
      <c r="Y329" s="212"/>
      <c r="Z329" s="212"/>
      <c r="AA329" s="212"/>
      <c r="AB329" s="212"/>
      <c r="AC329" s="212"/>
      <c r="AD329" s="212"/>
      <c r="AE329" s="212"/>
      <c r="AF329" s="212"/>
      <c r="AG329" s="212" t="s">
        <v>121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29"/>
      <c r="B330" s="230"/>
      <c r="C330" s="268" t="s">
        <v>441</v>
      </c>
      <c r="D330" s="254"/>
      <c r="E330" s="254"/>
      <c r="F330" s="254"/>
      <c r="G330" s="254"/>
      <c r="H330" s="231"/>
      <c r="I330" s="231"/>
      <c r="J330" s="231"/>
      <c r="K330" s="231"/>
      <c r="L330" s="231"/>
      <c r="M330" s="231"/>
      <c r="N330" s="231"/>
      <c r="O330" s="231"/>
      <c r="P330" s="231"/>
      <c r="Q330" s="231"/>
      <c r="R330" s="231"/>
      <c r="S330" s="231"/>
      <c r="T330" s="231"/>
      <c r="U330" s="231"/>
      <c r="V330" s="231"/>
      <c r="W330" s="231"/>
      <c r="X330" s="231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143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29"/>
      <c r="B331" s="230"/>
      <c r="C331" s="270" t="s">
        <v>442</v>
      </c>
      <c r="D331" s="255"/>
      <c r="E331" s="255"/>
      <c r="F331" s="255"/>
      <c r="G331" s="255"/>
      <c r="H331" s="231"/>
      <c r="I331" s="231"/>
      <c r="J331" s="231"/>
      <c r="K331" s="231"/>
      <c r="L331" s="231"/>
      <c r="M331" s="231"/>
      <c r="N331" s="231"/>
      <c r="O331" s="231"/>
      <c r="P331" s="231"/>
      <c r="Q331" s="231"/>
      <c r="R331" s="231"/>
      <c r="S331" s="231"/>
      <c r="T331" s="231"/>
      <c r="U331" s="231"/>
      <c r="V331" s="231"/>
      <c r="W331" s="231"/>
      <c r="X331" s="231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143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29"/>
      <c r="B332" s="230"/>
      <c r="C332" s="267" t="s">
        <v>443</v>
      </c>
      <c r="D332" s="232"/>
      <c r="E332" s="233"/>
      <c r="F332" s="231"/>
      <c r="G332" s="231"/>
      <c r="H332" s="231"/>
      <c r="I332" s="231"/>
      <c r="J332" s="231"/>
      <c r="K332" s="231"/>
      <c r="L332" s="231"/>
      <c r="M332" s="231"/>
      <c r="N332" s="231"/>
      <c r="O332" s="231"/>
      <c r="P332" s="231"/>
      <c r="Q332" s="231"/>
      <c r="R332" s="231"/>
      <c r="S332" s="231"/>
      <c r="T332" s="231"/>
      <c r="U332" s="231"/>
      <c r="V332" s="231"/>
      <c r="W332" s="231"/>
      <c r="X332" s="231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123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29"/>
      <c r="B333" s="230"/>
      <c r="C333" s="267" t="s">
        <v>444</v>
      </c>
      <c r="D333" s="232"/>
      <c r="E333" s="233">
        <v>2</v>
      </c>
      <c r="F333" s="231"/>
      <c r="G333" s="231"/>
      <c r="H333" s="231"/>
      <c r="I333" s="231"/>
      <c r="J333" s="231"/>
      <c r="K333" s="231"/>
      <c r="L333" s="231"/>
      <c r="M333" s="231"/>
      <c r="N333" s="231"/>
      <c r="O333" s="231"/>
      <c r="P333" s="231"/>
      <c r="Q333" s="231"/>
      <c r="R333" s="231"/>
      <c r="S333" s="231"/>
      <c r="T333" s="231"/>
      <c r="U333" s="231"/>
      <c r="V333" s="231"/>
      <c r="W333" s="231"/>
      <c r="X333" s="231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123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47">
        <v>68</v>
      </c>
      <c r="B334" s="248" t="s">
        <v>445</v>
      </c>
      <c r="C334" s="266" t="s">
        <v>436</v>
      </c>
      <c r="D334" s="249" t="s">
        <v>370</v>
      </c>
      <c r="E334" s="250">
        <v>2</v>
      </c>
      <c r="F334" s="251"/>
      <c r="G334" s="252">
        <f>ROUND(E334*F334,2)</f>
        <v>0</v>
      </c>
      <c r="H334" s="251"/>
      <c r="I334" s="252">
        <f>ROUND(E334*H334,2)</f>
        <v>0</v>
      </c>
      <c r="J334" s="251"/>
      <c r="K334" s="252">
        <f>ROUND(E334*J334,2)</f>
        <v>0</v>
      </c>
      <c r="L334" s="252">
        <v>21</v>
      </c>
      <c r="M334" s="252">
        <f>G334*(1+L334/100)</f>
        <v>0</v>
      </c>
      <c r="N334" s="252">
        <v>0</v>
      </c>
      <c r="O334" s="252">
        <f>ROUND(E334*N334,2)</f>
        <v>0</v>
      </c>
      <c r="P334" s="252">
        <v>0</v>
      </c>
      <c r="Q334" s="252">
        <f>ROUND(E334*P334,2)</f>
        <v>0</v>
      </c>
      <c r="R334" s="252"/>
      <c r="S334" s="252" t="s">
        <v>236</v>
      </c>
      <c r="T334" s="253" t="s">
        <v>161</v>
      </c>
      <c r="U334" s="231">
        <v>0</v>
      </c>
      <c r="V334" s="231">
        <f>ROUND(E334*U334,2)</f>
        <v>0</v>
      </c>
      <c r="W334" s="231"/>
      <c r="X334" s="231" t="s">
        <v>120</v>
      </c>
      <c r="Y334" s="212"/>
      <c r="Z334" s="212"/>
      <c r="AA334" s="212"/>
      <c r="AB334" s="212"/>
      <c r="AC334" s="212"/>
      <c r="AD334" s="212"/>
      <c r="AE334" s="212"/>
      <c r="AF334" s="212"/>
      <c r="AG334" s="212" t="s">
        <v>121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29"/>
      <c r="B335" s="230"/>
      <c r="C335" s="268" t="s">
        <v>446</v>
      </c>
      <c r="D335" s="254"/>
      <c r="E335" s="254"/>
      <c r="F335" s="254"/>
      <c r="G335" s="254"/>
      <c r="H335" s="231"/>
      <c r="I335" s="231"/>
      <c r="J335" s="231"/>
      <c r="K335" s="231"/>
      <c r="L335" s="231"/>
      <c r="M335" s="231"/>
      <c r="N335" s="231"/>
      <c r="O335" s="231"/>
      <c r="P335" s="231"/>
      <c r="Q335" s="231"/>
      <c r="R335" s="231"/>
      <c r="S335" s="231"/>
      <c r="T335" s="231"/>
      <c r="U335" s="231"/>
      <c r="V335" s="231"/>
      <c r="W335" s="231"/>
      <c r="X335" s="231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143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29"/>
      <c r="B336" s="230"/>
      <c r="C336" s="270" t="s">
        <v>447</v>
      </c>
      <c r="D336" s="255"/>
      <c r="E336" s="255"/>
      <c r="F336" s="255"/>
      <c r="G336" s="255"/>
      <c r="H336" s="231"/>
      <c r="I336" s="231"/>
      <c r="J336" s="231"/>
      <c r="K336" s="231"/>
      <c r="L336" s="231"/>
      <c r="M336" s="231"/>
      <c r="N336" s="231"/>
      <c r="O336" s="231"/>
      <c r="P336" s="231"/>
      <c r="Q336" s="231"/>
      <c r="R336" s="231"/>
      <c r="S336" s="231"/>
      <c r="T336" s="231"/>
      <c r="U336" s="231"/>
      <c r="V336" s="231"/>
      <c r="W336" s="231"/>
      <c r="X336" s="231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143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29"/>
      <c r="B337" s="230"/>
      <c r="C337" s="267" t="s">
        <v>448</v>
      </c>
      <c r="D337" s="232"/>
      <c r="E337" s="233"/>
      <c r="F337" s="231"/>
      <c r="G337" s="231"/>
      <c r="H337" s="231"/>
      <c r="I337" s="231"/>
      <c r="J337" s="231"/>
      <c r="K337" s="231"/>
      <c r="L337" s="231"/>
      <c r="M337" s="231"/>
      <c r="N337" s="231"/>
      <c r="O337" s="231"/>
      <c r="P337" s="231"/>
      <c r="Q337" s="231"/>
      <c r="R337" s="231"/>
      <c r="S337" s="231"/>
      <c r="T337" s="231"/>
      <c r="U337" s="231"/>
      <c r="V337" s="231"/>
      <c r="W337" s="231"/>
      <c r="X337" s="231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123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29"/>
      <c r="B338" s="230"/>
      <c r="C338" s="267" t="s">
        <v>444</v>
      </c>
      <c r="D338" s="232"/>
      <c r="E338" s="233">
        <v>2</v>
      </c>
      <c r="F338" s="231"/>
      <c r="G338" s="231"/>
      <c r="H338" s="231"/>
      <c r="I338" s="231"/>
      <c r="J338" s="231"/>
      <c r="K338" s="231"/>
      <c r="L338" s="231"/>
      <c r="M338" s="231"/>
      <c r="N338" s="231"/>
      <c r="O338" s="231"/>
      <c r="P338" s="231"/>
      <c r="Q338" s="231"/>
      <c r="R338" s="231"/>
      <c r="S338" s="231"/>
      <c r="T338" s="231"/>
      <c r="U338" s="231"/>
      <c r="V338" s="231"/>
      <c r="W338" s="231"/>
      <c r="X338" s="231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123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47">
        <v>69</v>
      </c>
      <c r="B339" s="248" t="s">
        <v>449</v>
      </c>
      <c r="C339" s="266" t="s">
        <v>436</v>
      </c>
      <c r="D339" s="249" t="s">
        <v>370</v>
      </c>
      <c r="E339" s="250">
        <v>1</v>
      </c>
      <c r="F339" s="251"/>
      <c r="G339" s="252">
        <f>ROUND(E339*F339,2)</f>
        <v>0</v>
      </c>
      <c r="H339" s="251"/>
      <c r="I339" s="252">
        <f>ROUND(E339*H339,2)</f>
        <v>0</v>
      </c>
      <c r="J339" s="251"/>
      <c r="K339" s="252">
        <f>ROUND(E339*J339,2)</f>
        <v>0</v>
      </c>
      <c r="L339" s="252">
        <v>21</v>
      </c>
      <c r="M339" s="252">
        <f>G339*(1+L339/100)</f>
        <v>0</v>
      </c>
      <c r="N339" s="252">
        <v>0</v>
      </c>
      <c r="O339" s="252">
        <f>ROUND(E339*N339,2)</f>
        <v>0</v>
      </c>
      <c r="P339" s="252">
        <v>0</v>
      </c>
      <c r="Q339" s="252">
        <f>ROUND(E339*P339,2)</f>
        <v>0</v>
      </c>
      <c r="R339" s="252"/>
      <c r="S339" s="252" t="s">
        <v>236</v>
      </c>
      <c r="T339" s="253" t="s">
        <v>161</v>
      </c>
      <c r="U339" s="231">
        <v>0</v>
      </c>
      <c r="V339" s="231">
        <f>ROUND(E339*U339,2)</f>
        <v>0</v>
      </c>
      <c r="W339" s="231"/>
      <c r="X339" s="231" t="s">
        <v>120</v>
      </c>
      <c r="Y339" s="212"/>
      <c r="Z339" s="212"/>
      <c r="AA339" s="212"/>
      <c r="AB339" s="212"/>
      <c r="AC339" s="212"/>
      <c r="AD339" s="212"/>
      <c r="AE339" s="212"/>
      <c r="AF339" s="212"/>
      <c r="AG339" s="212" t="s">
        <v>121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29"/>
      <c r="B340" s="230"/>
      <c r="C340" s="268" t="s">
        <v>450</v>
      </c>
      <c r="D340" s="254"/>
      <c r="E340" s="254"/>
      <c r="F340" s="254"/>
      <c r="G340" s="254"/>
      <c r="H340" s="231"/>
      <c r="I340" s="231"/>
      <c r="J340" s="231"/>
      <c r="K340" s="231"/>
      <c r="L340" s="231"/>
      <c r="M340" s="231"/>
      <c r="N340" s="231"/>
      <c r="O340" s="231"/>
      <c r="P340" s="231"/>
      <c r="Q340" s="231"/>
      <c r="R340" s="231"/>
      <c r="S340" s="231"/>
      <c r="T340" s="231"/>
      <c r="U340" s="231"/>
      <c r="V340" s="231"/>
      <c r="W340" s="231"/>
      <c r="X340" s="231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143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29"/>
      <c r="B341" s="230"/>
      <c r="C341" s="270" t="s">
        <v>451</v>
      </c>
      <c r="D341" s="255"/>
      <c r="E341" s="255"/>
      <c r="F341" s="255"/>
      <c r="G341" s="255"/>
      <c r="H341" s="231"/>
      <c r="I341" s="231"/>
      <c r="J341" s="231"/>
      <c r="K341" s="231"/>
      <c r="L341" s="231"/>
      <c r="M341" s="231"/>
      <c r="N341" s="231"/>
      <c r="O341" s="231"/>
      <c r="P341" s="231"/>
      <c r="Q341" s="231"/>
      <c r="R341" s="231"/>
      <c r="S341" s="231"/>
      <c r="T341" s="231"/>
      <c r="U341" s="231"/>
      <c r="V341" s="231"/>
      <c r="W341" s="231"/>
      <c r="X341" s="231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143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29"/>
      <c r="B342" s="230"/>
      <c r="C342" s="267" t="s">
        <v>452</v>
      </c>
      <c r="D342" s="232"/>
      <c r="E342" s="233"/>
      <c r="F342" s="231"/>
      <c r="G342" s="231"/>
      <c r="H342" s="231"/>
      <c r="I342" s="231"/>
      <c r="J342" s="231"/>
      <c r="K342" s="231"/>
      <c r="L342" s="231"/>
      <c r="M342" s="231"/>
      <c r="N342" s="231"/>
      <c r="O342" s="231"/>
      <c r="P342" s="231"/>
      <c r="Q342" s="231"/>
      <c r="R342" s="231"/>
      <c r="S342" s="231"/>
      <c r="T342" s="231"/>
      <c r="U342" s="231"/>
      <c r="V342" s="231"/>
      <c r="W342" s="231"/>
      <c r="X342" s="231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123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29"/>
      <c r="B343" s="230"/>
      <c r="C343" s="267" t="s">
        <v>371</v>
      </c>
      <c r="D343" s="232"/>
      <c r="E343" s="233">
        <v>1</v>
      </c>
      <c r="F343" s="231"/>
      <c r="G343" s="231"/>
      <c r="H343" s="231"/>
      <c r="I343" s="231"/>
      <c r="J343" s="231"/>
      <c r="K343" s="231"/>
      <c r="L343" s="231"/>
      <c r="M343" s="231"/>
      <c r="N343" s="231"/>
      <c r="O343" s="231"/>
      <c r="P343" s="231"/>
      <c r="Q343" s="231"/>
      <c r="R343" s="231"/>
      <c r="S343" s="231"/>
      <c r="T343" s="231"/>
      <c r="U343" s="231"/>
      <c r="V343" s="231"/>
      <c r="W343" s="231"/>
      <c r="X343" s="231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123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x14ac:dyDescent="0.2">
      <c r="A344" s="3"/>
      <c r="B344" s="4"/>
      <c r="C344" s="275"/>
      <c r="D344" s="6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AE344">
        <v>15</v>
      </c>
      <c r="AF344">
        <v>21</v>
      </c>
      <c r="AG344" t="s">
        <v>101</v>
      </c>
    </row>
    <row r="345" spans="1:60" x14ac:dyDescent="0.2">
      <c r="A345" s="215"/>
      <c r="B345" s="216" t="s">
        <v>31</v>
      </c>
      <c r="C345" s="276"/>
      <c r="D345" s="217"/>
      <c r="E345" s="218"/>
      <c r="F345" s="218"/>
      <c r="G345" s="264">
        <f>G8+G50+G132+G196+G212+G246+G259+G261+G288+G317</f>
        <v>0</v>
      </c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AE345">
        <f>SUMIF(L7:L343,AE344,G7:G343)</f>
        <v>0</v>
      </c>
      <c r="AF345">
        <f>SUMIF(L7:L343,AF344,G7:G343)</f>
        <v>0</v>
      </c>
      <c r="AG345" t="s">
        <v>453</v>
      </c>
    </row>
    <row r="346" spans="1:60" x14ac:dyDescent="0.2">
      <c r="A346" s="3"/>
      <c r="B346" s="4"/>
      <c r="C346" s="275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60" x14ac:dyDescent="0.2">
      <c r="A347" s="3"/>
      <c r="B347" s="4"/>
      <c r="C347" s="275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60" x14ac:dyDescent="0.2">
      <c r="A348" s="219" t="s">
        <v>454</v>
      </c>
      <c r="B348" s="219"/>
      <c r="C348" s="277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60" x14ac:dyDescent="0.2">
      <c r="A349" s="220"/>
      <c r="B349" s="221"/>
      <c r="C349" s="278"/>
      <c r="D349" s="221"/>
      <c r="E349" s="221"/>
      <c r="F349" s="221"/>
      <c r="G349" s="222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AG349" t="s">
        <v>455</v>
      </c>
    </row>
    <row r="350" spans="1:60" x14ac:dyDescent="0.2">
      <c r="A350" s="223"/>
      <c r="B350" s="224"/>
      <c r="C350" s="279"/>
      <c r="D350" s="224"/>
      <c r="E350" s="224"/>
      <c r="F350" s="224"/>
      <c r="G350" s="225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60" x14ac:dyDescent="0.2">
      <c r="A351" s="223"/>
      <c r="B351" s="224"/>
      <c r="C351" s="279"/>
      <c r="D351" s="224"/>
      <c r="E351" s="224"/>
      <c r="F351" s="224"/>
      <c r="G351" s="225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60" x14ac:dyDescent="0.2">
      <c r="A352" s="223"/>
      <c r="B352" s="224"/>
      <c r="C352" s="279"/>
      <c r="D352" s="224"/>
      <c r="E352" s="224"/>
      <c r="F352" s="224"/>
      <c r="G352" s="225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33" x14ac:dyDescent="0.2">
      <c r="A353" s="226"/>
      <c r="B353" s="227"/>
      <c r="C353" s="280"/>
      <c r="D353" s="227"/>
      <c r="E353" s="227"/>
      <c r="F353" s="227"/>
      <c r="G353" s="228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33" x14ac:dyDescent="0.2">
      <c r="A354" s="3"/>
      <c r="B354" s="4"/>
      <c r="C354" s="275"/>
      <c r="D354" s="6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33" x14ac:dyDescent="0.2">
      <c r="C355" s="281"/>
      <c r="D355" s="10"/>
      <c r="AG355" t="s">
        <v>456</v>
      </c>
    </row>
    <row r="356" spans="1:33" x14ac:dyDescent="0.2">
      <c r="D356" s="10"/>
    </row>
    <row r="357" spans="1:33" x14ac:dyDescent="0.2">
      <c r="D357" s="10"/>
    </row>
    <row r="358" spans="1:33" x14ac:dyDescent="0.2">
      <c r="D358" s="10"/>
    </row>
    <row r="359" spans="1:33" x14ac:dyDescent="0.2">
      <c r="D359" s="10"/>
    </row>
    <row r="360" spans="1:33" x14ac:dyDescent="0.2">
      <c r="D360" s="10"/>
    </row>
    <row r="361" spans="1:33" x14ac:dyDescent="0.2">
      <c r="D361" s="10"/>
    </row>
    <row r="362" spans="1:33" x14ac:dyDescent="0.2">
      <c r="D362" s="10"/>
    </row>
    <row r="363" spans="1:33" x14ac:dyDescent="0.2">
      <c r="D363" s="10"/>
    </row>
    <row r="364" spans="1:33" x14ac:dyDescent="0.2">
      <c r="D364" s="10"/>
    </row>
    <row r="365" spans="1:33" x14ac:dyDescent="0.2">
      <c r="D365" s="10"/>
    </row>
    <row r="366" spans="1:33" x14ac:dyDescent="0.2">
      <c r="D366" s="10"/>
    </row>
    <row r="367" spans="1:33" x14ac:dyDescent="0.2">
      <c r="D367" s="10"/>
    </row>
    <row r="368" spans="1:33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8">
    <mergeCell ref="C330:G330"/>
    <mergeCell ref="C331:G331"/>
    <mergeCell ref="C335:G335"/>
    <mergeCell ref="C336:G336"/>
    <mergeCell ref="C340:G340"/>
    <mergeCell ref="C341:G341"/>
    <mergeCell ref="C290:G290"/>
    <mergeCell ref="C319:G319"/>
    <mergeCell ref="C320:G320"/>
    <mergeCell ref="C321:G321"/>
    <mergeCell ref="C325:G325"/>
    <mergeCell ref="C326:G326"/>
    <mergeCell ref="C116:G116"/>
    <mergeCell ref="C117:G117"/>
    <mergeCell ref="C214:G214"/>
    <mergeCell ref="C228:G228"/>
    <mergeCell ref="C263:G263"/>
    <mergeCell ref="C274:G274"/>
    <mergeCell ref="A1:G1"/>
    <mergeCell ref="C2:G2"/>
    <mergeCell ref="C3:G3"/>
    <mergeCell ref="C4:G4"/>
    <mergeCell ref="A348:C348"/>
    <mergeCell ref="A349:G353"/>
    <mergeCell ref="C26:G26"/>
    <mergeCell ref="C74:G74"/>
    <mergeCell ref="C77:G77"/>
    <mergeCell ref="C107:G10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01.1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01.1 1 Pol'!Názvy_tisku</vt:lpstr>
      <vt:lpstr>oadresa</vt:lpstr>
      <vt:lpstr>Stavba!Objednatel</vt:lpstr>
      <vt:lpstr>Stavba!Objekt</vt:lpstr>
      <vt:lpstr>'IO 01.1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2020-04-17T11:55:36Z</dcterms:modified>
</cp:coreProperties>
</file>